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mc:AlternateContent xmlns:mc="http://schemas.openxmlformats.org/markup-compatibility/2006">
    <mc:Choice Requires="x15">
      <x15ac:absPath xmlns:x15ac="http://schemas.microsoft.com/office/spreadsheetml/2010/11/ac" url="C:\Users\GLXDK\Downloads\esg\"/>
    </mc:Choice>
  </mc:AlternateContent>
  <xr:revisionPtr revIDLastSave="0" documentId="8_{459EB9FF-7126-4D9C-A978-AD9EE3583920}" xr6:coauthVersionLast="47" xr6:coauthVersionMax="47" xr10:uidLastSave="{00000000-0000-0000-0000-000000000000}"/>
  <bookViews>
    <workbookView xWindow="-110" yWindow="-110" windowWidth="19420" windowHeight="11500" xr2:uid="{AB8A03F1-B453-49E0-B1B5-FA16BA4DFE23}"/>
  </bookViews>
  <sheets>
    <sheet name="Cover sheet" sheetId="1" r:id="rId1"/>
    <sheet name="Policies and Commitments" sheetId="2" r:id="rId2"/>
    <sheet name="Certifications" sheetId="3" r:id="rId3"/>
    <sheet name="Targets" sheetId="7" r:id="rId4"/>
    <sheet name="Environment" sheetId="4" r:id="rId5"/>
    <sheet name="Social" sheetId="5" r:id="rId6"/>
    <sheet name="Governance" sheetId="6" r:id="rId7"/>
    <sheet name="Accounting policies"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6" l="1"/>
  <c r="D23" i="6"/>
  <c r="C23" i="6"/>
  <c r="E21" i="6"/>
  <c r="D21" i="6"/>
  <c r="C21" i="6"/>
  <c r="C41" i="5"/>
  <c r="D29" i="5"/>
  <c r="C29" i="5"/>
  <c r="E9" i="5"/>
  <c r="D9" i="5"/>
  <c r="C9" i="5"/>
  <c r="E117" i="4"/>
  <c r="E100" i="4"/>
  <c r="D100" i="4"/>
  <c r="C100" i="4"/>
  <c r="E91" i="4"/>
  <c r="D91" i="4"/>
  <c r="C91" i="4"/>
  <c r="C80" i="4"/>
  <c r="C75" i="4"/>
  <c r="C65" i="4"/>
  <c r="C60" i="4"/>
  <c r="C50" i="4"/>
  <c r="C45" i="4"/>
  <c r="E6" i="4"/>
  <c r="C6" i="4"/>
  <c r="E5" i="4"/>
  <c r="C5" i="4"/>
  <c r="E4" i="4"/>
  <c r="C4" i="4"/>
</calcChain>
</file>

<file path=xl/sharedStrings.xml><?xml version="1.0" encoding="utf-8"?>
<sst xmlns="http://schemas.openxmlformats.org/spreadsheetml/2006/main" count="988" uniqueCount="535">
  <si>
    <t>Latest update: March 2026</t>
  </si>
  <si>
    <t>Policies and Commitments</t>
  </si>
  <si>
    <t>Policies approved by the Board of Directors</t>
  </si>
  <si>
    <t>Responsible</t>
  </si>
  <si>
    <t>Comment</t>
  </si>
  <si>
    <t>Tax policy</t>
  </si>
  <si>
    <t>Board of Directors</t>
  </si>
  <si>
    <t>Public</t>
  </si>
  <si>
    <t>Related Party Transactions Policy​</t>
  </si>
  <si>
    <t>Private</t>
  </si>
  <si>
    <t>Funding and interest hedge Policy​</t>
  </si>
  <si>
    <t>Enterprise Risk Management Policy​</t>
  </si>
  <si>
    <t>FX Policy​</t>
  </si>
  <si>
    <t>Shareholder Return Policy</t>
  </si>
  <si>
    <t>Remuneration Policy</t>
  </si>
  <si>
    <t>Code of Conduct</t>
  </si>
  <si>
    <t>Speak-up Hotline Policy</t>
  </si>
  <si>
    <t>Sustainability policy​</t>
  </si>
  <si>
    <t>Diversity, Equity &amp; Inclusion Policy​</t>
  </si>
  <si>
    <t>Human Rights Policy​</t>
  </si>
  <si>
    <t>Animal Welfare Policy​</t>
  </si>
  <si>
    <t>UK Modern Slavery Act Statement​</t>
  </si>
  <si>
    <t>Environmental Policy</t>
  </si>
  <si>
    <t>Other policies &amp; frameworks</t>
  </si>
  <si>
    <t>Principle Procedure on Anti-Bribery and Anti-Corruption Laws</t>
  </si>
  <si>
    <t>Compliance Committee</t>
  </si>
  <si>
    <t>Private - referenced in Code of Conduct</t>
  </si>
  <si>
    <t>Investor Relations / Information Policy</t>
  </si>
  <si>
    <t>Executive Management</t>
  </si>
  <si>
    <t>AI Ethical Principles</t>
  </si>
  <si>
    <t>Senior Management</t>
  </si>
  <si>
    <t>Third Party Code of Conduct</t>
  </si>
  <si>
    <t>Pricing policy</t>
  </si>
  <si>
    <t>Interlectual Property position statement</t>
  </si>
  <si>
    <t>Donation Policy</t>
  </si>
  <si>
    <t>Commitments</t>
  </si>
  <si>
    <t>Comments</t>
  </si>
  <si>
    <t>Marseille Declaration</t>
  </si>
  <si>
    <t>Signatory since 2022</t>
  </si>
  <si>
    <t>SBTi</t>
  </si>
  <si>
    <t>Emission targets validated in 2022. Net-Zero commitment in 2024.</t>
  </si>
  <si>
    <t>UN Global Compact</t>
  </si>
  <si>
    <t>Signatory since 2018</t>
  </si>
  <si>
    <t>Women's Empowerment Principles</t>
  </si>
  <si>
    <t>Signatory since 2024</t>
  </si>
  <si>
    <t>Certifications</t>
  </si>
  <si>
    <t>Product Safety &amp; Quality</t>
  </si>
  <si>
    <t>Quality Management Certification</t>
  </si>
  <si>
    <t>LEO Pharma site</t>
  </si>
  <si>
    <t>Issuing Body</t>
  </si>
  <si>
    <t>Year current certificate issued</t>
  </si>
  <si>
    <t>Certificate number</t>
  </si>
  <si>
    <t>Link</t>
  </si>
  <si>
    <t>GMP Compliance - Human Medicinal Products Active Substances</t>
  </si>
  <si>
    <t>LEO Pharma A/S</t>
  </si>
  <si>
    <t>Danish Medicines Agency</t>
  </si>
  <si>
    <t>DK API-H 10001018</t>
  </si>
  <si>
    <t>https://eudragmdp.ema.europa.eu/inspections/gmpc/searchGMPCompliance.do</t>
  </si>
  <si>
    <t>GMP Compliance - Human Investigational Medicinal Products</t>
  </si>
  <si>
    <t>DK IMP 10000935</t>
  </si>
  <si>
    <t xml:space="preserve">GMP Compliance - Human Medicinal Products </t>
  </si>
  <si>
    <t>DK H 10000934</t>
  </si>
  <si>
    <t>GMP Compliance - Calcipotriol</t>
  </si>
  <si>
    <t>DK API-H 10001093</t>
  </si>
  <si>
    <t>GMP Compliance - Raw heparin API (resin with heparin)</t>
  </si>
  <si>
    <t>API-DK H 10001055/ 
DK H 10001054</t>
  </si>
  <si>
    <t>GMP Compliance - Zineryt®</t>
  </si>
  <si>
    <t>DK H 00097018</t>
  </si>
  <si>
    <t>GMP Compliance - Zineryt® EAEU BY</t>
  </si>
  <si>
    <t>GMP/EAEU/BY/0090-2021</t>
  </si>
  <si>
    <t>LEO Laboratories LTD</t>
  </si>
  <si>
    <t>Health Products Regulatory Authority</t>
  </si>
  <si>
    <t>33514/IMP019</t>
  </si>
  <si>
    <t>GMP Compliance - Veterinary Medicinal Products</t>
  </si>
  <si>
    <t>34231/V10046</t>
  </si>
  <si>
    <t>33716/M46</t>
  </si>
  <si>
    <t>Leo Pharma A/S</t>
  </si>
  <si>
    <t>DK H 10000330</t>
  </si>
  <si>
    <t>DK API-H 10000280</t>
  </si>
  <si>
    <t>Leo Pharma Manufacturing Italy S.r.l.</t>
  </si>
  <si>
    <t>Italian Medicines Agency</t>
  </si>
  <si>
    <t>IT/145/H/2024</t>
  </si>
  <si>
    <t>LABORATOIRES LEO</t>
  </si>
  <si>
    <t>National Agency for the Safety of Medicin and Health Products</t>
  </si>
  <si>
    <t>2021/HPF/FR/060</t>
  </si>
  <si>
    <t>Leo Pharma, Cork</t>
  </si>
  <si>
    <t>32830/ASR11430</t>
  </si>
  <si>
    <t>GDP compliance - wholesale distribution</t>
  </si>
  <si>
    <t>DK GDP H 10000936</t>
  </si>
  <si>
    <t>Leo Pharma AS</t>
  </si>
  <si>
    <t>Norwegian Medicines Agency</t>
  </si>
  <si>
    <t>23/11505-15</t>
  </si>
  <si>
    <t>Leo Pharma AB</t>
  </si>
  <si>
    <t>Swedish Medical Products Agency</t>
  </si>
  <si>
    <t>6.2.7-2023-031986</t>
  </si>
  <si>
    <t>LEO Pharma GmbH</t>
  </si>
  <si>
    <t>Hessian State Office for Health and Care</t>
  </si>
  <si>
    <t>DE_HE_01_GDP_2022_1359</t>
  </si>
  <si>
    <t>Leo Pharma</t>
  </si>
  <si>
    <t>Federal Agency for Medicines and Health products</t>
  </si>
  <si>
    <t>BE/GDP/2022/053</t>
  </si>
  <si>
    <t>Leo Pharma B.V.</t>
  </si>
  <si>
    <t>Health and Youth Care Inspectorate - Pharmaceutical Products</t>
  </si>
  <si>
    <t>NL/G 22/ 2041554</t>
  </si>
  <si>
    <t>Laboratoires Leo</t>
  </si>
  <si>
    <t>National Agency For The Safety Of Medicine And Health Products</t>
  </si>
  <si>
    <t>2022/BPD/030</t>
  </si>
  <si>
    <t>2021/BPD/026</t>
  </si>
  <si>
    <t>LEO Laboratories Limited t/a LEO Pharma</t>
  </si>
  <si>
    <t xml:space="preserve">LEO Laboratories Limited </t>
  </si>
  <si>
    <t>W12043/00002</t>
  </si>
  <si>
    <t>GDP compliance - Good distribution Practice</t>
  </si>
  <si>
    <t>Leo Pharma GmbH</t>
  </si>
  <si>
    <t>Austrian Medicines and Medical Devices Agency</t>
  </si>
  <si>
    <t>482263-102143519_WDA</t>
  </si>
  <si>
    <t>Leo Pharma Oy</t>
  </si>
  <si>
    <t>Finnish Medicines Agency</t>
  </si>
  <si>
    <t>FIMEA/2020/003153</t>
  </si>
  <si>
    <t>Environment, Health and Safety</t>
  </si>
  <si>
    <t>EHS Certification</t>
  </si>
  <si>
    <t>ISO 14001</t>
  </si>
  <si>
    <t>LEO Pharma Manufacturing Italy SRL</t>
  </si>
  <si>
    <t>CISQ</t>
  </si>
  <si>
    <t>cert-14001_segrate.pdf</t>
  </si>
  <si>
    <t>ISO 50001</t>
  </si>
  <si>
    <t xml:space="preserve">cert-50001_segrate.pdf </t>
  </si>
  <si>
    <t>ISO 45001</t>
  </si>
  <si>
    <t>cert-450001_segrate.pdf</t>
  </si>
  <si>
    <t>LEO Pharm Dublin
LEO Pharma Esbjerg
LEO Pharma A/S
LEO Pharma Vernouillet
LEO Pharma Cork</t>
  </si>
  <si>
    <t>DNV</t>
  </si>
  <si>
    <t>10000442436-MSC-DANAK-DNK</t>
  </si>
  <si>
    <t>cert-14001_misc.pdf</t>
  </si>
  <si>
    <t>LEO Pharm Dublin
LEO Pharma Esbjerg
LEO Pharma A/S
LEO Pharma Cork</t>
  </si>
  <si>
    <t>10000340818-MSC-DANAK-DNK</t>
  </si>
  <si>
    <t>cert- 50001_misc.pdf</t>
  </si>
  <si>
    <t>Targets</t>
  </si>
  <si>
    <t>Environment</t>
  </si>
  <si>
    <t>Target</t>
  </si>
  <si>
    <t>Baseline year</t>
  </si>
  <si>
    <t>Target year</t>
  </si>
  <si>
    <t>% of operations covered by target</t>
  </si>
  <si>
    <t>Target value</t>
  </si>
  <si>
    <t>2025 performance</t>
  </si>
  <si>
    <t>Status</t>
  </si>
  <si>
    <t>Reduce CO2 emissions from Scope 1 and 2 by &gt;50%</t>
  </si>
  <si>
    <t>On track</t>
  </si>
  <si>
    <t>Reach &gt;75% of suppliers by emissions with a climate reduction target</t>
  </si>
  <si>
    <t>Maintain</t>
  </si>
  <si>
    <t>Average daily VOC air emissions below 20 mgC/Nm3 in main channeled emissions sources in Ballerup</t>
  </si>
  <si>
    <r>
      <rPr>
        <sz val="11"/>
        <color theme="1"/>
        <rFont val="Aptos Narrow"/>
        <family val="2"/>
      </rPr>
      <t>≤</t>
    </r>
    <r>
      <rPr>
        <sz val="11"/>
        <color theme="1"/>
        <rFont val="IBM Plex Sans"/>
        <family val="2"/>
      </rPr>
      <t>20 mgC/Nm3</t>
    </r>
  </si>
  <si>
    <t>13 mg/L</t>
  </si>
  <si>
    <t>Maximum discharge of 3 µg/L of fusidic acid to wastewater  from our fucidin production in Ballerup</t>
  </si>
  <si>
    <r>
      <rPr>
        <sz val="11"/>
        <color theme="1"/>
        <rFont val="Aptos Narrow"/>
        <family val="2"/>
      </rPr>
      <t>≤</t>
    </r>
    <r>
      <rPr>
        <sz val="11"/>
        <color theme="1"/>
        <rFont val="IBM Plex Sans"/>
        <family val="2"/>
      </rPr>
      <t>3 µg/L</t>
    </r>
  </si>
  <si>
    <t>-</t>
  </si>
  <si>
    <t>At least 90% of our total waste at our manufacturing sites will be reused, recycled or recovered</t>
  </si>
  <si>
    <t>All our manufacturing sites will be landfill-free (&lt;1%)</t>
  </si>
  <si>
    <t>&lt;1%</t>
  </si>
  <si>
    <t>Social</t>
  </si>
  <si>
    <t>Achieve equal gender distribution in Board of Directors of min. 37.5% of the underrepresented gender (shareholder elected members)</t>
  </si>
  <si>
    <t>N/A</t>
  </si>
  <si>
    <t>37.5%</t>
  </si>
  <si>
    <t>Achieve equal gender distribution in Global Leadership Team of min. 36.4% of the underrepresented gender</t>
  </si>
  <si>
    <t>36.4%</t>
  </si>
  <si>
    <t>Achieve equal gender distribution of min. 45% of underrepresented gender at Senior Mgmt.</t>
  </si>
  <si>
    <t>Achieve equal gender distribution of min. 45% of underrepresented gender at Middle Mgmt.</t>
  </si>
  <si>
    <t>Governance</t>
  </si>
  <si>
    <t>Min. 97% of employees complete annual Code of Conduct training</t>
  </si>
  <si>
    <t>Environmental data</t>
  </si>
  <si>
    <t>Unit of measure</t>
  </si>
  <si>
    <t>2025</t>
  </si>
  <si>
    <t>2024</t>
  </si>
  <si>
    <t xml:space="preserve">Environmental Management </t>
  </si>
  <si>
    <t xml:space="preserve">Sites with ISO 9001 (Quality) </t>
  </si>
  <si>
    <t>%</t>
  </si>
  <si>
    <t xml:space="preserve">Sites with ISO 50001 (Energy) </t>
  </si>
  <si>
    <t xml:space="preserve">Sites with ISO 45001 (Occupational Health &amp; Safety) </t>
  </si>
  <si>
    <t xml:space="preserve">Sites with ISO 14001 (Environment) </t>
  </si>
  <si>
    <t>Greenhouse Gas Emissions</t>
  </si>
  <si>
    <t>Scope 1 GHG emissions</t>
  </si>
  <si>
    <t>Gross scope 1 GHG emissions*</t>
  </si>
  <si>
    <t>tCO2e</t>
  </si>
  <si>
    <t>Scope 2 GHG emissions</t>
  </si>
  <si>
    <t>Gross location-based Scope 2 GHG emissions*</t>
  </si>
  <si>
    <t>Gross market-based Scope 2 GHG emissions*</t>
  </si>
  <si>
    <t>Scope 1 &amp; 2 GHG emissions</t>
  </si>
  <si>
    <t>Total scope 1 &amp; 2 GHG emissions (market-based)</t>
  </si>
  <si>
    <t>Significant Scope 3 GHG emissions</t>
  </si>
  <si>
    <t>Total Gross indirect (scope 3) GHG emissions**</t>
  </si>
  <si>
    <t>n/a</t>
  </si>
  <si>
    <t>Category 1: Purchased Goods and Services</t>
  </si>
  <si>
    <t>Category 2: Capital Goods</t>
  </si>
  <si>
    <t>Category 3: Fuel and Energy-Related Activities (not included in Scope1 or Scope 2)</t>
  </si>
  <si>
    <t>Category 4: Upstream Transportation and Distribution</t>
  </si>
  <si>
    <r>
      <t>Category 5: Waste Generated in Operations</t>
    </r>
    <r>
      <rPr>
        <i/>
        <sz val="11"/>
        <color rgb="FF111111"/>
        <rFont val="IBM Plex Sans"/>
        <family val="2"/>
        <scheme val="minor"/>
      </rPr>
      <t>: Emissions from waste disposal.</t>
    </r>
  </si>
  <si>
    <t>Category 6: Business Travel</t>
  </si>
  <si>
    <t>Category 7: Employee Commuting</t>
  </si>
  <si>
    <t>Category 8: Upstream Leased Assets</t>
  </si>
  <si>
    <t>Category 9: Downstream Transportation and Distribution</t>
  </si>
  <si>
    <t>Category 10: Processing of Sold Products</t>
  </si>
  <si>
    <t>Category 11: Use of Sold Products</t>
  </si>
  <si>
    <t>Category 12: End-of-Life Treatment of Sold Products</t>
  </si>
  <si>
    <t>Category 13: Downstream Leased Assets</t>
  </si>
  <si>
    <t>Category 14: Franchises</t>
  </si>
  <si>
    <t>Category 15: Investments</t>
  </si>
  <si>
    <t>Total GHG Emissions</t>
  </si>
  <si>
    <t>Total GHG emissions location-based</t>
  </si>
  <si>
    <t>Total GHG emissions market-based</t>
  </si>
  <si>
    <t>GHG intensity based on net revenue</t>
  </si>
  <si>
    <t>Total GHG emissions (location-based) per net revenue (tCO2eq/mDKK)***</t>
  </si>
  <si>
    <t>tCO2e/mDKK</t>
  </si>
  <si>
    <t>Total GHG emissions (market-based) per net revenue (tCO2eq/mDKK)***</t>
  </si>
  <si>
    <t>Scope 3 supplier engagement</t>
  </si>
  <si>
    <t>Circular economy - hazardous waste</t>
  </si>
  <si>
    <t>Total waste generated</t>
  </si>
  <si>
    <t>Tonnes</t>
  </si>
  <si>
    <t>Diverted from disposal</t>
  </si>
  <si>
    <t>Preparation for reuse</t>
  </si>
  <si>
    <t>Recycling</t>
  </si>
  <si>
    <t>Other recovery operations</t>
  </si>
  <si>
    <t>Total waste diverted from disposal</t>
  </si>
  <si>
    <t>Directed to disposal</t>
  </si>
  <si>
    <t>Incineration</t>
  </si>
  <si>
    <t>Landfill</t>
  </si>
  <si>
    <t>Other disposal operations</t>
  </si>
  <si>
    <t>Total directed to disposal</t>
  </si>
  <si>
    <t>Non-recycled waste</t>
  </si>
  <si>
    <t>Total non-recycled waste</t>
  </si>
  <si>
    <t>Percentage of non recycled waste</t>
  </si>
  <si>
    <t>Circular economy - Non-hazardous waste</t>
  </si>
  <si>
    <t>Circular economy - total waste</t>
  </si>
  <si>
    <t>Energy consumption</t>
  </si>
  <si>
    <t>Energy consumption from fossil sources</t>
  </si>
  <si>
    <t>Fuel consumption from coal and coal products*</t>
  </si>
  <si>
    <t>MWh</t>
  </si>
  <si>
    <t>Fuel consumption from crude oil and petroleum products</t>
  </si>
  <si>
    <t>Fuel consumption from natural gas</t>
  </si>
  <si>
    <t>Fuel consumption from other fossil sources</t>
  </si>
  <si>
    <t>Consumption of purchased or acquired electricity, heat, steam, and cooling from fossil sources</t>
  </si>
  <si>
    <t>Total fossil energy consumption*</t>
  </si>
  <si>
    <t>Share of fossil sources in total energy consumption</t>
  </si>
  <si>
    <t>Energy consumption from nuclear sources</t>
  </si>
  <si>
    <t>Consumption from nuclear sources*</t>
  </si>
  <si>
    <t>Share of consumption from nuclear sources in total energy consumption</t>
  </si>
  <si>
    <t>Energy consumption from renewable sources</t>
  </si>
  <si>
    <t>Fuel consumption for renewable sources, including biomass (also comprising industrial and municipal waste of biologic origin, biogas, renewable hydrogen, etc.)*</t>
  </si>
  <si>
    <t>Consumption of purchased or acquired electricity, heat, steam, and cooling from renewable sources</t>
  </si>
  <si>
    <t>Consumption of self-generated non-fuel renewable energy</t>
  </si>
  <si>
    <t>Total renewable energy consumption</t>
  </si>
  <si>
    <t>Share of renewable sources in total energy consumption</t>
  </si>
  <si>
    <t>Total energy consumption</t>
  </si>
  <si>
    <t>Share of Evs in our car fleet</t>
  </si>
  <si>
    <t>Energy intensity based on net revenue</t>
  </si>
  <si>
    <t>MWh/DKK</t>
  </si>
  <si>
    <t>Energy production</t>
  </si>
  <si>
    <t>Renewable energy production</t>
  </si>
  <si>
    <t>Non-renewable energy production</t>
  </si>
  <si>
    <t>Pollutants</t>
  </si>
  <si>
    <t>Air pollutants emitted through own operations</t>
  </si>
  <si>
    <t>NOx emissions</t>
  </si>
  <si>
    <t>VOC emissions**</t>
  </si>
  <si>
    <t>SOx emissions</t>
  </si>
  <si>
    <t>Ozone depleting substances</t>
  </si>
  <si>
    <t>Water</t>
  </si>
  <si>
    <t>Water consumption from own operations</t>
  </si>
  <si>
    <t>Total water consumption</t>
  </si>
  <si>
    <t>m3</t>
  </si>
  <si>
    <t>Total water consumption in areas at water risk, including areas of high-water stress</t>
  </si>
  <si>
    <t>Water intensity (1000 m3 consumption per mDKK revenue)</t>
  </si>
  <si>
    <t>m3/MDKK</t>
  </si>
  <si>
    <t>Share of the measure obtained from direct measurement, from sampling, etc.</t>
  </si>
  <si>
    <t>Water effluents volume</t>
  </si>
  <si>
    <t>Environmental audits</t>
  </si>
  <si>
    <t>Environmental impact audits of suppliers</t>
  </si>
  <si>
    <t>Number</t>
  </si>
  <si>
    <t>Environmental impact audits of own operations</t>
  </si>
  <si>
    <r>
      <t xml:space="preserve">Notes
</t>
    </r>
    <r>
      <rPr>
        <sz val="9"/>
        <color theme="1"/>
        <rFont val="IBM Plex Sans"/>
        <family val="2"/>
        <scheme val="minor"/>
      </rPr>
      <t>*2024 figures have been restated. We updated our methodology for how we account for the energy mix by country, related to electric vehicle charging. Reported data for 2024 was updated for Fuel consumption from coal and coal products and Fuel consumption from renewable sources from 9 MWh and 288 MWh respectively. 2 2024 figures have been restated due to an error in calculation. Reported data for 2024 has been updated for Energy consumption from nuclear sources from 634 MWh.</t>
    </r>
    <r>
      <rPr>
        <b/>
        <sz val="9"/>
        <color theme="1"/>
        <rFont val="IBM Plex Sans"/>
        <family val="2"/>
        <scheme val="minor"/>
      </rPr>
      <t xml:space="preserve">
**</t>
    </r>
    <r>
      <rPr>
        <sz val="9"/>
        <color theme="1"/>
        <rFont val="IBM Plex Sans"/>
        <family val="2"/>
        <scheme val="minor"/>
      </rPr>
      <t xml:space="preserve">contains only sites above the E-PRTR thresholds. </t>
    </r>
    <r>
      <rPr>
        <b/>
        <sz val="9"/>
        <color theme="1"/>
        <rFont val="IBM Plex Sans"/>
        <family val="2"/>
        <scheme val="minor"/>
      </rPr>
      <t xml:space="preserve">
</t>
    </r>
    <r>
      <rPr>
        <sz val="9"/>
        <color theme="1"/>
        <rFont val="IBM Plex Sans"/>
        <family val="2"/>
        <scheme val="minor"/>
      </rPr>
      <t>*** Target only applies to site Ballerup</t>
    </r>
  </si>
  <si>
    <t xml:space="preserve">List of acronyms
</t>
  </si>
  <si>
    <t>Social data</t>
  </si>
  <si>
    <t>Composition of Global Leadership Team</t>
  </si>
  <si>
    <t>Number of males</t>
  </si>
  <si>
    <t>Number of females</t>
  </si>
  <si>
    <t>Top management (male/female)</t>
  </si>
  <si>
    <t>70/30</t>
  </si>
  <si>
    <t>80/20</t>
  </si>
  <si>
    <t>75/25</t>
  </si>
  <si>
    <t>Own workforce characteristics</t>
  </si>
  <si>
    <t>Total number of employees at year-end</t>
  </si>
  <si>
    <t>Headcount</t>
  </si>
  <si>
    <t>Average number of employees</t>
  </si>
  <si>
    <t>Profit per employee</t>
  </si>
  <si>
    <t>DKK</t>
  </si>
  <si>
    <t>The distribution of employees by age group</t>
  </si>
  <si>
    <t>Under 30 years old (% of total)</t>
  </si>
  <si>
    <t>30-50 years old  (% of total)</t>
  </si>
  <si>
    <t>Over 50 years old (% of total)</t>
  </si>
  <si>
    <t>Gender diversity at management levels</t>
  </si>
  <si>
    <t>Gender Diversity in Senior Management</t>
  </si>
  <si>
    <t>% male/female</t>
  </si>
  <si>
    <t>55/45</t>
  </si>
  <si>
    <t>59/41</t>
  </si>
  <si>
    <t>Gender Diversity in Middle Management</t>
  </si>
  <si>
    <t>52/48</t>
  </si>
  <si>
    <t>53/47</t>
  </si>
  <si>
    <t>50/50</t>
  </si>
  <si>
    <t>Gender Diversity in All managers</t>
  </si>
  <si>
    <t>54/46</t>
  </si>
  <si>
    <t>Gender diversity for entire organization</t>
  </si>
  <si>
    <t>Female</t>
  </si>
  <si>
    <t>Male</t>
  </si>
  <si>
    <t xml:space="preserve">Remuneration </t>
  </si>
  <si>
    <t xml:space="preserve">Gender pay gap, adjusted </t>
  </si>
  <si>
    <t>1.6</t>
  </si>
  <si>
    <t>1.8</t>
  </si>
  <si>
    <t>Percentage of workforce covered by variable pay programs****</t>
  </si>
  <si>
    <t>Employees by location</t>
  </si>
  <si>
    <t xml:space="preserve">Denmark </t>
  </si>
  <si>
    <t xml:space="preserve">France </t>
  </si>
  <si>
    <t xml:space="preserve">Ireland </t>
  </si>
  <si>
    <r>
      <t>Other countries</t>
    </r>
    <r>
      <rPr>
        <vertAlign val="superscript"/>
        <sz val="11"/>
        <color theme="1"/>
        <rFont val="IBM Plex Sans"/>
        <family val="2"/>
        <scheme val="minor"/>
      </rPr>
      <t>1</t>
    </r>
  </si>
  <si>
    <t>Employees by contract type</t>
  </si>
  <si>
    <t>Number of permanent employees</t>
  </si>
  <si>
    <t>Number of temporary employees</t>
  </si>
  <si>
    <t>Number of full-time employees</t>
  </si>
  <si>
    <t>Number of part-time employees</t>
  </si>
  <si>
    <t>Employees turnover</t>
  </si>
  <si>
    <t>Employee turnover</t>
  </si>
  <si>
    <t>Employee turnover rate</t>
  </si>
  <si>
    <t>Voluntary turnover rate</t>
  </si>
  <si>
    <t>Own workforce training and development</t>
  </si>
  <si>
    <t>Employee development plans completed</t>
  </si>
  <si>
    <t>Average number of training hours per employee</t>
  </si>
  <si>
    <t>Percentage of employees receiving leadership development training***</t>
  </si>
  <si>
    <t>Employees trained in product quality</t>
  </si>
  <si>
    <t>Own workforce health and safety</t>
  </si>
  <si>
    <t>Percentage of workforce covered by LEO Pharma's Health and Safety management system</t>
  </si>
  <si>
    <t>Number of recordable work-related accidents (LTI with absence)**</t>
  </si>
  <si>
    <t>#</t>
  </si>
  <si>
    <t>Rate of recordable work-related accidents**</t>
  </si>
  <si>
    <t>Incidents per million hours</t>
  </si>
  <si>
    <t>Number of days lost due to work-related injuries and fatalities</t>
  </si>
  <si>
    <t>Number of fatalities</t>
  </si>
  <si>
    <t>Own workforce engagement</t>
  </si>
  <si>
    <t>Annual engagement survey participation rate</t>
  </si>
  <si>
    <t>Annual engagement score</t>
  </si>
  <si>
    <t>Consumers and end-users</t>
  </si>
  <si>
    <t xml:space="preserve">Number of patients served </t>
  </si>
  <si>
    <t>Number of units donated</t>
  </si>
  <si>
    <t>Units</t>
  </si>
  <si>
    <t>Product safety and quality</t>
  </si>
  <si>
    <r>
      <t>Number of customer complaints</t>
    </r>
    <r>
      <rPr>
        <vertAlign val="superscript"/>
        <sz val="11"/>
        <color theme="1"/>
        <rFont val="IBM Plex Sans"/>
        <family val="2"/>
        <scheme val="minor"/>
      </rPr>
      <t>2</t>
    </r>
  </si>
  <si>
    <t>Percentage of GxP suppliers audited on product safety and quality</t>
  </si>
  <si>
    <t>Number of recalls</t>
  </si>
  <si>
    <t>Number of recall classification class 1 - severe</t>
  </si>
  <si>
    <t>Number of recall classification class 2 - moderate</t>
  </si>
  <si>
    <t>Number of recall classification class 3 - minor</t>
  </si>
  <si>
    <t>Regulatory warnings</t>
  </si>
  <si>
    <t>Number of regulatory warnings</t>
  </si>
  <si>
    <t>Number of forms 483</t>
  </si>
  <si>
    <t>Notes</t>
  </si>
  <si>
    <t>1: Counties with less than 50 employees representing less than 10% of total employees</t>
  </si>
  <si>
    <t>2: Average PPM for LEO Pharma products  (except innovative portfolio)</t>
  </si>
  <si>
    <t>** 2024 data is only for our six manufacturing sites</t>
  </si>
  <si>
    <t>***calculated as # of managers receiving this training /# of managers</t>
  </si>
  <si>
    <t>**** includes only four incentive categories: Global STIP, Local STIP, Sales Incentives, and No STIP. Country specific variable considerations are not reflected</t>
  </si>
  <si>
    <t>Governance data</t>
  </si>
  <si>
    <t>Composition of Board of Directors</t>
  </si>
  <si>
    <t>Number of executive members</t>
  </si>
  <si>
    <t>Number of shareholder-elected members</t>
  </si>
  <si>
    <t>Number of employee-elected members</t>
  </si>
  <si>
    <t>Number of non-executive members</t>
  </si>
  <si>
    <t>Independent members of the Board of Directors</t>
  </si>
  <si>
    <t>Percentage of independent members in shareholder-elected members</t>
  </si>
  <si>
    <t>Percentage of independent members in shareholder and employee-elected members</t>
  </si>
  <si>
    <t xml:space="preserve">Board's diversity </t>
  </si>
  <si>
    <t>Board's gender diversity (male/female) without employee representatives</t>
  </si>
  <si>
    <t>83/27</t>
  </si>
  <si>
    <t>89/11</t>
  </si>
  <si>
    <t>Board's gender diversity (male/female) with shareholder and employee-elected members</t>
  </si>
  <si>
    <t>67/33</t>
  </si>
  <si>
    <t>Average age</t>
  </si>
  <si>
    <t>Average tenure</t>
  </si>
  <si>
    <t>Years</t>
  </si>
  <si>
    <r>
      <t>Composition of Executive Management</t>
    </r>
    <r>
      <rPr>
        <b/>
        <vertAlign val="superscript"/>
        <sz val="11"/>
        <rFont val="IBM Plex Sans"/>
        <family val="2"/>
        <scheme val="minor"/>
      </rPr>
      <t>1</t>
    </r>
  </si>
  <si>
    <t>Gender diversity (male/female)</t>
  </si>
  <si>
    <t>100/0</t>
  </si>
  <si>
    <t>Board positions outside LEO Pharma</t>
  </si>
  <si>
    <t>Business Conduct</t>
  </si>
  <si>
    <t>Compliance training completion</t>
  </si>
  <si>
    <t>Completion rate of Code of conduct training</t>
  </si>
  <si>
    <t>Completion rate of anti-corruption and bribery training</t>
  </si>
  <si>
    <t>Number of cases reported through the LEO Pharma Speak-up line</t>
  </si>
  <si>
    <t>Incidents of corruption or bribery</t>
  </si>
  <si>
    <t>Convictions for violation of anti-corruption and anti-bribery laws</t>
  </si>
  <si>
    <t>Fines for violation of anti-corruption and anti-bribery laws</t>
  </si>
  <si>
    <t>mDKK</t>
  </si>
  <si>
    <r>
      <t>Corruption risk exposure</t>
    </r>
    <r>
      <rPr>
        <b/>
        <vertAlign val="superscript"/>
        <sz val="11"/>
        <rFont val="IBM Plex Sans"/>
        <family val="2"/>
        <scheme val="minor"/>
      </rPr>
      <t>2</t>
    </r>
  </si>
  <si>
    <t>Percentage of operations in low risk geographies</t>
  </si>
  <si>
    <t>Percentage of operations in medium risk geographies</t>
  </si>
  <si>
    <t>Percentage of operations in high risk geographies</t>
  </si>
  <si>
    <t>1: Registered Directors of LEO Pharma A/S with the Danish Business Authorities</t>
  </si>
  <si>
    <t>2: Based on scoring by Transpaerency International corruption perception index and World Bank governance indicators, as per revenue stated in Annual Report</t>
  </si>
  <si>
    <t>Accounting policies</t>
  </si>
  <si>
    <t>General Section E</t>
  </si>
  <si>
    <t>GHG emissions are prepared in accordance of the GHG Protocol (2015), following the operational control approach.</t>
  </si>
  <si>
    <t>Energy and Scope 1 and Scope 2 GHG emission data covers LEO Pharma's manufacturing sites and owned offices, located in Denmark, Ireland, France and Italy. Based on an operational control assessment performed in 2022, LEO Pharma does not have operational control over leased offices and thus they are not in scope for calculating energy consumption and Scope 1 and 2 GHG emissions. If not otherwise stated reported data covers the January-December 2025. All GHG emissions calculations include all seven GHG gases: CO2, CH4, N2O, HFCs, PFCs, SF6 and NF3.</t>
  </si>
  <si>
    <t>Total energy consumption at LEO Pharma is measured as the sum of energy derived from fossil fuels, nuclear and renewable sources.</t>
  </si>
  <si>
    <t xml:space="preserve"> Data from manufacturing sites is based on meter readings, invoices. Data on company fleet is fuel consumption or actual milage run in the reporting period sourced from leasing company reports. For electric vehicle charging, the specific energy mix of the relevant country is applied. Energy consumption from waste incineration is classified under fossil fuels. Estimation is used when primary data is not available by using consumption data from the same period last year (..%)</t>
  </si>
  <si>
    <t xml:space="preserve">Consumption from fossil sources includes natural gas, heat and fuels used at LEO Pharma's six manufacturing sites, as well as the energy consumed by our vehicle fleet. </t>
  </si>
  <si>
    <t>Nuclear energy consumption covers the consumption related to nuclear energy sources for our electric vehicles, based on electricity source mix by country.</t>
  </si>
  <si>
    <t>Renewable energy consumption includes the 100% renewable electricity used on manufacturing sites, the on-site solar energy produced and used on the Ballerup and Cork sites and the bioethanol used by company cars in the Brazilian fleet.</t>
  </si>
  <si>
    <t>Reported in MWh.</t>
  </si>
  <si>
    <t>Measured as the total sum of electricity generated from both fossil fuels and renewable sources. Reported in MWh.</t>
  </si>
  <si>
    <t>Energy intensity</t>
  </si>
  <si>
    <t>LEO Pharma operates in the high climate impact sector C21 – "Manufacture of basic pharmaceutical products and pharmaceutical preparations".</t>
  </si>
  <si>
    <t>Calculated using the total energy consumption in MWh divided by net revenue in DKK million. he annual revenue is disclosed in Note 2, in the financial statements.</t>
  </si>
  <si>
    <t>Measured in MWh per DKK million.</t>
  </si>
  <si>
    <t>Scope 1 GHG emissions comprise direct GHG emissions from manufacturing sites, owned offices and the fleet of compant vehicles. This includes the consumption of natural gas and fuel used on sites and by company cars. Additionally, it includes CO2 e emissions from  production sites due to refrigerant leakage from cooling systems. Emissions are calculated as energy consumption by source multiplied by emission factors from DEFRA (2025), and refrigerant quantities multiplied by their respective most recent global warming potential (GWP).Measured in tCo2e.</t>
  </si>
  <si>
    <t>Scope 2 GHG emissions general</t>
  </si>
  <si>
    <t>Scope 2 GHG emissions include indirect CO2e emissions from purchased electricity and district heating consumed by LEO Pharma at manufacturing sites and related offices. It also includes the emissions from the electric vehicles. Measured in tCo2e.</t>
  </si>
  <si>
    <t>Scope 2 location-based GHG emissions</t>
  </si>
  <si>
    <t xml:space="preserve">Scope 2 location-based GHG emissions are calculated as the power volumes purchased multiplied by average country specific emission factors from the International Energy Agency (IEA), version 2024. </t>
  </si>
  <si>
    <t>Scope 2 market-based GHG emissions</t>
  </si>
  <si>
    <r>
      <t xml:space="preserve">Scope 2 market-based emissions reflect emissions from electricity that LEO Pharma has purposefully chosen and renewable power purchased. Calculation is prepared by multiplying the power volumes by the most recently available emission factors provided by the energy suppliers. LEO Pharma purchases, through their suppliers, unbundled energy attribute certificates (Guarantees of Origin) in Italy, France, Denmark and Ireland covering the 100% of their electricity consumption. The certificates cover </t>
    </r>
    <r>
      <rPr>
        <sz val="11"/>
        <color rgb="FFFF0000"/>
        <rFont val="IBM Plex Sans"/>
        <family val="2"/>
        <scheme val="minor"/>
      </rPr>
      <t>x</t>
    </r>
    <r>
      <rPr>
        <sz val="11"/>
        <color rgb="FF000000"/>
        <rFont val="IBM Plex Sans"/>
        <family val="2"/>
        <scheme val="minor"/>
      </rPr>
      <t xml:space="preserve"> % of the total energy consumption in Scope 2. </t>
    </r>
  </si>
  <si>
    <t>Scope 3 emissions</t>
  </si>
  <si>
    <t>Scope 3 emissions include all indirect GHG emissions (not included in scope 2) that occur in the value chain of LEO Pharma, including both upstream and downstream. Measured in tCo2e. LEO Pharma has assessed all 15 categories defined by GHG Protocol and identified 10 categories as significant. Categories 10, 11, 13, 14, and 15  are excluded as they are not applicable to LEO Pharma's operations.</t>
  </si>
  <si>
    <t>Accounting policies are detailed for the three most material categories - Category 1, 4 and 6 - while the remaining categories (2, 3, 5, 7, 8, 9, and 12) follow the supplier-specific method, average-activity method, average spend-based method, and hybrid approaches.</t>
  </si>
  <si>
    <t>Emission factors are primarily sourced from Ecoinvent 3.10.1, Exiobase  3.8.2, UK Government GHG Conversion Factors (2024), and other industry databases.</t>
  </si>
  <si>
    <t>Primary data from suppliers or other value chain partners was used for parts of category 3, 4, 5 and 6. Primary data  includes company-specific power purchase data, most recent emission data from third-party transportation supplier and business flights (part of category 6), company-specific metric tons of waste generated. Remaining categories rely on secondary data, industry benchmarks, and assumptions.</t>
  </si>
  <si>
    <t>Purchased goods and services (Category 1)</t>
  </si>
  <si>
    <t>Emissions from production and transportation of goods and services purchased by LEO Pharma in the reporting year, not otherwise included in other Categories. Category 1 emissions are calculated using average activity-based carbon accounting where appropriate and sufficient product information (such as volume) is available otherwise average spend-based approach is used.</t>
  </si>
  <si>
    <t>Upstream transportation and distribution (Category 4)</t>
  </si>
  <si>
    <t>Emissions from transportation and distribution services purchased by LEO Pharma in the reporting year, including inbound, outbound logistics, warehousing, and transportation between LEO Pharma’s own facilities not otherwise included in Scope 1 and 2.</t>
  </si>
  <si>
    <t>Business travel (Category 6)</t>
  </si>
  <si>
    <t>Emission from transportation of employees for business-related activities during the reporting year (in vehicles not owned or operated by LEO Pharma).</t>
  </si>
  <si>
    <t>Total GHG emissions</t>
  </si>
  <si>
    <t xml:space="preserve">Total GHG emissions are calculated as the sum of Scope 1, 2 and 3 GHG emissions. Measured in tCO2e. </t>
  </si>
  <si>
    <t>GHG emissions intensity</t>
  </si>
  <si>
    <t>GHG intensity is calculated by dividing the Total GHG emissions in tCO2e with the annual net revenue in MDKK. The annual revenue is disclosed in Note 2, in the financial statements. Measured in tCO2/MDKK.</t>
  </si>
  <si>
    <t>Biogenic emissions (Emissions outside of scopes)</t>
  </si>
  <si>
    <t>Biogenic emissions refer to out of scope emissions of Co2 from biomass derived district heating (scope 2 market-based). Calculated by taking the biomass relevant portion of the supplier specific emission factor for district heating and multiplying it with the consumption.</t>
  </si>
  <si>
    <t xml:space="preserve">Also included are biogenic emissions from fuels used by company vehicle fleet (scope 1).  Calculated by using DEFRA (2025) out of scope emisions factors. </t>
  </si>
  <si>
    <t xml:space="preserve">Measured in tCO2e </t>
  </si>
  <si>
    <t>Emissions to air, water and soil</t>
  </si>
  <si>
    <t xml:space="preserve">The reporting of the annual emissions of pollutants includes those which exceed the thresholds according to the European Pollutant Release and Transfer Register (E-PRTR) regulations. </t>
  </si>
  <si>
    <t xml:space="preserve">The reporting process scope includes the six manufacturing sites but the disclosed data represent only the sites where the threholds have been surpassed. </t>
  </si>
  <si>
    <t xml:space="preserve">In 2025, the substance exceeding E-PRTR threshold limits is Non-Methane Volatile Organic Compounds (NMVOC) at the Ballerup site. </t>
  </si>
  <si>
    <t xml:space="preserve">NMVOC refers to all volatile organic compounds excluding methane. These compounds are significant contributors to ground-level ozone formation and air pollution but are not included in LEO Pharma's Scop 1 GHG emissions calculations. </t>
  </si>
  <si>
    <t>The NMVOC emissions at the Ballerup site are calculated with mass balance approach inline with VOC-bekendtgørelsen, based on two sources: direct emissions from primary vents and diffuse emissions. The two primary vents in Ballerup are a CATOX device and a carbon filter. Diffuse emissions are based on measurements of solvents lost in water, residues left in the products, emission of uncaptured organic solvents into the air and organic solvents discharged by other means. Measured in Tonnes</t>
  </si>
  <si>
    <t>Substances of concern and substances of very high concern</t>
  </si>
  <si>
    <t>Substances of concern and substances of very high concern are defined based on the criteria detailed in Annex to the Commission Delegated Regulation supplementing Directive 2013/34/EU.</t>
  </si>
  <si>
    <t xml:space="preserve">The scope of LEO Pharma’s reporting includes the 6 manufacturing sites. SoC and SVHC from laboratories were deemed immaterial and are not in scope due to their small volumes. The substances of concern (SoC) and substances of very high concern (SVHC) are identified from LEO Pharma’s internal chemical register based on purchased substances recorded in SAP. </t>
  </si>
  <si>
    <t>The volumes of procured substances from SAP include data for API production as well as for the final me-dicinal products manufactured at LEO sites.</t>
  </si>
  <si>
    <t>The SoCs and SVHCs are either used in the production processes or leave the manufacturing sites as emissions or as excipients in the final medicinal products. Total weight of SoCs and SVHCs that are either used in our product processes, leave production sites as emissions or as part of our products are split into main hazard classes: Human health hazard (hazard class code H3xx or EUH3xx), environmental hazard (hazard class code H4xx or EUH4xx or EUH059) and physical hazard (hazard class code H2xx or EUH2xx).</t>
  </si>
  <si>
    <t>Most of the SoCs and SVHCs procured are used as solvents in the production of our APIs. During the production process, almost all of the SoCs and SVHCs are collected as liquid waste and managed by external part-ners in compliance with regulations.</t>
  </si>
  <si>
    <t>The estimated quantities of SoCs and SVHCs leaving LEO Pharma manufacturing sites as emissions is based on the annual report to the Danish Environmental Protection Agency, which states that approximately 5% of purchased solvents are released as emissions. This percentage is considered representative for all LEO manufacturing sites.</t>
  </si>
  <si>
    <t>The actual percentage of emissions from the purchased substances recorded in SAP is expected to be below  5% as some SoCs and SVHCs are not organic solvents. Consequently, a higher proportion of these substanc-es is found in collected liquid waste compared to emissions of organic solvents.</t>
  </si>
  <si>
    <t>The identification of SoCs and SVHCs in final products is conducted by cross-referencing the list of SoCs and SVHCs identified from purchased substances using ChemGes, where all product formulations are recorded. The volumes of SoCs and SVHCs in the products are then estimated based on their percentage content in the products and the production volumes of those products.</t>
  </si>
  <si>
    <t>The remaining amount of SoCs and SVHCs leaves our factories as emissions to air and water.</t>
  </si>
  <si>
    <t>Data is collected once a year. Reported in tonnes.</t>
  </si>
  <si>
    <t>Measured as the sum of water consumption at our six manufacturing sites reported throughout the year. Data is based on meter readings and invoices. In cases where no supporting  document is available, estimation is used. The approach for estimation followed by the sites is to calculate the average daily consumption according to the invoices and multiply this by the number of days of consumption. Measured in m3.</t>
  </si>
  <si>
    <t>Water intensity ratio</t>
  </si>
  <si>
    <t>Calculated as total water consumption at manufacturing sites in m3 per MDKK net revenue.  The annual revenue is disclosed in Note 2, in the financial statements. Measured in m3/MDKK.</t>
  </si>
  <si>
    <t>Waste</t>
  </si>
  <si>
    <t>Total waste reported is waste generated from LEO Pharma’s manufacturing sites. Waste is categorised in two main categories: Hazardous waste and non-hazardous waste, which is either diverted from disposal or directed to disposal.</t>
  </si>
  <si>
    <t>Hazardous waste includes: Medical waste, Electronic waste, Labs waste, Process Waste, Contaminated containers, potentially infectious waste, maintenance oils, insulation.</t>
  </si>
  <si>
    <t>Non-hazardous waste includes: Glass, paper, food, plastic, aluminium, cardboard, compost, mixed metals, pallets, toner, sewage sludge</t>
  </si>
  <si>
    <t>Preparation for reuse covers mostly plastic. Recycling covers paper, cardboard, plastic, metal, wood/timber. Other recovery operations cover the Fertigo use for biogas production from our Esbjerg site.</t>
  </si>
  <si>
    <t>Incineration covers hazardous chemical waste from production activity.</t>
  </si>
  <si>
    <t>Landfilling covers sludge used in wastewater purifier treatment plant from our Segrate site.</t>
  </si>
  <si>
    <r>
      <t>Data is collected directly from suppliers, either through portals or invoices, estimation is used for …month of the reporting year (..</t>
    </r>
    <r>
      <rPr>
        <sz val="11"/>
        <color rgb="FFFF0000"/>
        <rFont val="IBM Plex Sans"/>
        <family val="2"/>
        <scheme val="minor"/>
      </rPr>
      <t>X%</t>
    </r>
    <r>
      <rPr>
        <sz val="11"/>
        <rFont val="IBM Plex Sans"/>
        <family val="2"/>
        <scheme val="minor"/>
      </rPr>
      <t>)</t>
    </r>
  </si>
  <si>
    <t>Share of renewable electricity</t>
  </si>
  <si>
    <t>Calculated by dividing the purchased electricity covered by unbundled energy attribute certificates (Guarantees of Origin) in Italy, France, Denmark and Ireland by total electricity consumption. Measured as a percentage</t>
  </si>
  <si>
    <t>Share of EV cars in company fleet</t>
  </si>
  <si>
    <t>Total number of electric vehicles (BEV, PHEV) in the company fleet divided by total number of cars in the company fleet. Reported in %.</t>
  </si>
  <si>
    <t>Total Scope 1 and 2 (market-based) emissions</t>
  </si>
  <si>
    <t xml:space="preserve">Calculated by the sum of Scope 1 and Scope  2 emissions, using the reported market-based  Scope 2 emissions. See accounting policies for  CO2 e Scope 1 and 2. Measured in tCO2e. </t>
  </si>
  <si>
    <t>Calculated based on our Scope 3 emissions from categories 1, 2 and 4, which together account for 9X% of our total Scope 3 emissions using the Scope 3 calculation methodology from our 2020 baseline. The key performance indicator (KPI) is derived by dividing emissions from suppliers publicly committed to reducing carbon emissions by the derived total Scope 3 emissions. An internal supplier tracker records and monitors supplier commitments using externally available sources (e.g. SBTi website, company websites, annual reports). Measured as a percentage.”</t>
  </si>
  <si>
    <t>Characteristics of Employees</t>
  </si>
  <si>
    <t>Workforce is defined as all active employees who are employed by LEO Pharma on 31/12/2025 with the exclusion of externals and employees on garden leave. The numbers are reported in headcount. Workforce data is sourced from LEO Pharma's global HR system.</t>
  </si>
  <si>
    <t xml:space="preserve">Please refer to Note 2.2 for the most representative employee number in the Financial statement </t>
  </si>
  <si>
    <t>For reporting by gender, the Women and Man breakdown is used.</t>
  </si>
  <si>
    <t xml:space="preserve">Permanent employees are determined as employees whose employment contract is without a specified end-date. Temporary employees are determined as employees whose employment contract is with specified end-date. LEO Pharma does not have employees non-guaranteed hours employees. </t>
  </si>
  <si>
    <t xml:space="preserve">For breaking down per countries, employees work location is used. The countries with less than 50 employees are classified as ‘other countries’. </t>
  </si>
  <si>
    <t>Number of employees who left LEO Pharma includes the total number of employees who left during the reporting year voluntarily, due to dismissal or other reasons (retirement, death etc.). The annual turnover rate is calculated by dividing the number of employees leaving in the year by the average headcount during the year. Measured as a percentage.</t>
  </si>
  <si>
    <t>The voluntary turnover rate is calculated by dividing the number of employees who left voluntarily during the year by the average number of employees (headcount). Measured as a percentage</t>
  </si>
  <si>
    <t>Diversity metrics</t>
  </si>
  <si>
    <t>Diversity metrics data are sourced from LEO Pharma’s global HR system as of 31 December 2025.</t>
  </si>
  <si>
    <t>Gender distribution in management</t>
  </si>
  <si>
    <t>Board of directors (Man/Woman)</t>
  </si>
  <si>
    <t>Measured by reviewing the gender representation of shareholder-elected members on LEO Pharma’s Board of Directors. Calculated as an average ratio of female to male board members, excluding employee-elected board members.</t>
  </si>
  <si>
    <t>Top management (Man/Woman)</t>
  </si>
  <si>
    <t>Defined as the CEO and direct reports with management responsibilities who are part of the Global Leadership Team. Reported both in headcount and as an average ratio of female to male members.</t>
  </si>
  <si>
    <t>All managers (male/female)</t>
  </si>
  <si>
    <t>Managers are defined as employees with at least one internal direct report and on a management job path. Reported as an average ratio of Woman to Man.</t>
  </si>
  <si>
    <t>Senior management and Middle management</t>
  </si>
  <si>
    <t>Bands at LEO Pharma are used to describe the high-level grouping of job levels with related responsibilities, skills and requirements.</t>
  </si>
  <si>
    <t>Senior management is defined as all employees (people managers) in bands C and D. Middle management is defined as employees (people managers) in band E and below. Reported as an average ratio of Woman to Man.</t>
  </si>
  <si>
    <t>Distribution of employees by age group</t>
  </si>
  <si>
    <t>The age distribition is based on calculating the age for employees as full years. After determining the number of employees in each age group, it is expressed as a propotion of the total number of employees at year end. Reported as an average ratio of Woman to Man.</t>
  </si>
  <si>
    <t>Gender pay gap (adjusted)</t>
  </si>
  <si>
    <t>The adjusted gender pay gap is calculated as the difference between the average annualised base salary for men and women, after controlling for factors such as job level, experience, tenure, location, and job type. The calculation is performed using multiple regression analysis to isolate the impact of gender on pay, independent of other variables that typically influence compensation.</t>
  </si>
  <si>
    <t>All active internal employees receiving annual base salary are included in the analysis, with exclusions applied to external personnel, interns, expats, and employees at senior management levels (M10–M11). The adjusted metric provides a more accurate reflection of gender-based pay differences across the organisation than the unadjusted pay gap.</t>
  </si>
  <si>
    <t>Training and skills development metrics</t>
  </si>
  <si>
    <t>Calculated as the percentage of eligible employees who completed a development plan (LEO GROW plan) during the reporting year. Eligibility includes all active employees at year-end, excluding those at job level P0 (interns, trainees, students) and employees in Ireland covered by collective bargaining agreements who, as part of their union arrangements, do not participate in the LEO Grow development planning process. Completion is defined by the presence of a “Development” goal type in the employee’s plan. Separate percentages are calculated for Woman and Man using the same eligibility criteria.</t>
  </si>
  <si>
    <t>Average number of training hours</t>
  </si>
  <si>
    <t>Calculated as the total number of training hours offered to and completed by employees during the reporting year, divided by the total number of active employees in each gender category as of December 31, 2025, excluding externals and employees on garden leave. The numbers are reported in hours. Training hours include formal internal training programs (both on-site and online) and exclude informal learning unless clearly defined.</t>
  </si>
  <si>
    <t>Health and safety metrics</t>
  </si>
  <si>
    <t>Health and safety data are collected from manufacturing sites and affiliates in LEO Pharma’s ESG reporting system.</t>
  </si>
  <si>
    <t xml:space="preserve">The percentage of employees in LEO Pharma’s own workforce who are covered by our health and safety management system based on legal requirements and/ or recognized standards or guidelines is calculated as the number of employees covered by health and safety management systems (headcount) divided by all employees (headcount). Manufacturing sites are covered by the health and safety management system certified according to ISO 45001. Legal requirements apply to all other LEO Pharma sites. </t>
  </si>
  <si>
    <t xml:space="preserve">Fatalities refer to number of own employees and other workers (contractors and consultants working on site, incl. canteen staff and cleaning) who passed away due to work-related injuries. </t>
  </si>
  <si>
    <t>Number of recordable work-related accidents (LTI with absence)</t>
  </si>
  <si>
    <t>The number of work-related reportable accidents are recorded if the injured person had absence beyond the day of the injury (so already on day 1) as this is reportable according to Danish legislation.</t>
  </si>
  <si>
    <t>Is defined as the number of work days the employee was unable to work (excluding the day of the accident) as a result of direct work-related injury.</t>
  </si>
  <si>
    <t>Rate of recordable work-related accidents (LTI rate)</t>
  </si>
  <si>
    <t>It is determined by the number of work-related accidents with absence and fatalities per one million working hours. The total hours worked is calculated by multiplying the Total number of FTEs at year-end with the OECD Average annual hours for 2024.</t>
  </si>
  <si>
    <t>Number of patients served in a year</t>
  </si>
  <si>
    <t>Calculated by dividing the gross sales volume by product in the reporting year by the esti_x0002_mated average dose consumed per patient by product. Only products which are sold under the LEO Pharma brand are included, thus generics (sold to other pharma companies) and products where LEO Pharma acts as a contract manufacturing organization (CMO) are excluded. The average dose used is calculated inter_x0002_nally by using data from clinical trials for new products and by tracking patient surveys and prescriber numbers for existing products. Measured in number of patients.</t>
  </si>
  <si>
    <t>The number of units donated are products offered free of charge to IHP (International Health Partners) recognised only upon confirmed delivery to the recipient country. Eligible products exclude strategic priority brands, must be UK or EU licensed medicines, with required shelf life and certification.</t>
  </si>
  <si>
    <t>Average number of employees (headcount)</t>
  </si>
  <si>
    <t>Calculated as rolling 12 months by calculating the headcount for each end of a month during the reporting period. Includes all active employees who are employed by LEO Pharma at the end of each month. Excludes externals and employees on garden leave.</t>
  </si>
  <si>
    <t>Percentage of workforce covered by variable pay programs</t>
  </si>
  <si>
    <t>A variable pay program is defined as the Global or Local STIP and Sales Incentive compensation plans in which employees earn additional pay only when specific performance goals are met.</t>
  </si>
  <si>
    <t>All members of the Board of Directors are considered non-executive as the Board of Directors serves as governing body and the Global Leadership team as management body at LEO Pharma.</t>
  </si>
  <si>
    <t xml:space="preserve">Number of Board members who were elected by shareholders. </t>
  </si>
  <si>
    <t xml:space="preserve">Number of Board members who were elected by employees. </t>
  </si>
  <si>
    <t xml:space="preserve">Number of Board members who exercise independent judgment free from any external influence or conflicts of interest as described in the Danish Corporate Governance Recommendations. </t>
  </si>
  <si>
    <t xml:space="preserve">Number of idependent members divided by the number of shareholder-elected members in the Board of Directors. </t>
  </si>
  <si>
    <t xml:space="preserve">Number of idependent members divided by the number of employee-elected members in the Board of Directors. </t>
  </si>
  <si>
    <t>Incident of corruption and bribery</t>
  </si>
  <si>
    <t>The number of confirmed convictions for corruption and bribery during the reporting year. Global Compliance manages the system used to capture and verify these incidents. The associated monetary fines are reported in MDKK.</t>
  </si>
  <si>
    <t>Employees completing global annual Code of Conduct training</t>
  </si>
  <si>
    <t>Includes the mandatory Code of Conduct e-learning and test completed by the end of the reporting period by all active employees (full-time and part-time) - with the exclusion of externals and employees on garden or long-term leave - as part of their onboarding process and the mandatory annual retraining. Calculated by dividing the number of employees in scope who completed the training by all employees in scope as of November 15th, 2025. Measured in percentage.</t>
  </si>
  <si>
    <t>Employees completing global annual anti-corruption and bribery (ABAC) training</t>
  </si>
  <si>
    <t>Includes the mandatory ABAC e-learning and test completed by  the end of the reporting period by all employees (full-time and part-time) - with the exclusion of externals and employees on garden or long-term leave - as part of their onboarding process and the mandatory annual retraining. We consider all non-production workers as functions at risk, as they have or might have contact with third parties and, therefore, potentially pose a risk to LEO Pharma. Production workers are excluded from the retraining as they pose a lower risk, and LEO Pharma deems the onboarding sufficient to mitigate this risk. The training is not assigned to the Board of Directors (BoD) as LEO Pharma considers the purpose of the BoD to supervise the Global Leadership Team and to define the strategy. Therefore, the BoD does not act on behalf of LEO Pharma on a day-to-day basis. The metric is calculated by dividing the number of employees in scope who completed the training by all employees in scope as of November 15th, 2025. Measured in percentage.</t>
  </si>
  <si>
    <t>The Speak-up line is LEO Pharma`s publicly available channel to report serious violation of applicable law, breaches of the LEO Pharma Code of Conduct, policies, and procedures and/or other serious concerns. Metric includes all cases reported through the Speak-up line in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</si>
</sst>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_);_(* \(#,##0\);_(* 0_);_(@_)"/>
    <numFmt numFmtId="166" formatCode="_(* #,##0_);_(* \(#,##0\);_(* &quot;-&quot;??_);_(@_)"/>
    <numFmt numFmtId="167" formatCode="0.000"/>
    <numFmt numFmtId="168" formatCode="_(* #,##0.0_);_(* \(#,##0.0\);_(* &quot;-&quot;??_);_(@_)"/>
    <numFmt numFmtId="169" formatCode="0.0"/>
    <numFmt numFmtId="170" formatCode="0.0%"/>
  </numFmts>
  <fonts count="36">
    <font>
      <sz val="11"/>
      <color theme="1"/>
      <name val="IBM Plex Sans"/>
      <family val="2"/>
      <scheme val="minor"/>
    </font>
    <font>
      <sz val="11"/>
      <color theme="1"/>
      <name val="IBM Plex Sans"/>
      <family val="2"/>
    </font>
    <font>
      <sz val="11"/>
      <color theme="1"/>
      <name val="IBM Plex Sans"/>
      <family val="2"/>
      <scheme val="minor"/>
    </font>
    <font>
      <b/>
      <sz val="11"/>
      <color theme="0"/>
      <name val="IBM Plex Sans"/>
      <family val="2"/>
      <scheme val="minor"/>
    </font>
    <font>
      <sz val="11"/>
      <color rgb="FFFF0000"/>
      <name val="IBM Plex Sans"/>
      <family val="2"/>
      <scheme val="minor"/>
    </font>
    <font>
      <b/>
      <sz val="11"/>
      <color theme="1"/>
      <name val="IBM Plex Sans"/>
      <family val="2"/>
      <scheme val="minor"/>
    </font>
    <font>
      <sz val="11"/>
      <color theme="0"/>
      <name val="IBM Plex Sans"/>
      <family val="2"/>
      <scheme val="minor"/>
    </font>
    <font>
      <b/>
      <sz val="14"/>
      <color theme="0"/>
      <name val="IBM Plex Sans"/>
      <family val="2"/>
      <scheme val="minor"/>
    </font>
    <font>
      <b/>
      <sz val="14"/>
      <name val="IBM Plex Sans"/>
      <family val="2"/>
      <scheme val="minor"/>
    </font>
    <font>
      <sz val="11"/>
      <name val="IBM Plex Sans"/>
      <family val="2"/>
      <scheme val="minor"/>
    </font>
    <font>
      <b/>
      <sz val="11"/>
      <color rgb="FF000000"/>
      <name val="IBM Plex Sans"/>
      <family val="2"/>
      <scheme val="minor"/>
    </font>
    <font>
      <sz val="11"/>
      <color rgb="FF000000"/>
      <name val="IBM Plex Sans"/>
      <family val="2"/>
      <scheme val="minor"/>
    </font>
    <font>
      <sz val="11"/>
      <color theme="1"/>
      <name val="IBM Plex Sans"/>
      <family val="2"/>
    </font>
    <font>
      <sz val="11"/>
      <color theme="1"/>
      <name val="Gilroy Office"/>
    </font>
    <font>
      <u/>
      <sz val="11"/>
      <color theme="10"/>
      <name val="IBM Plex Sans"/>
      <family val="2"/>
      <scheme val="minor"/>
    </font>
    <font>
      <sz val="11"/>
      <color theme="1"/>
      <name val="Gilroy Light"/>
      <family val="3"/>
    </font>
    <font>
      <b/>
      <sz val="14"/>
      <color theme="0"/>
      <name val="IBM Plex Sans"/>
      <family val="2"/>
      <scheme val="major"/>
    </font>
    <font>
      <b/>
      <sz val="16"/>
      <color theme="0"/>
      <name val="Gilroy Light"/>
      <family val="3"/>
    </font>
    <font>
      <b/>
      <sz val="11"/>
      <color theme="1"/>
      <name val="IBM Plex Sans"/>
      <family val="2"/>
      <scheme val="major"/>
    </font>
    <font>
      <sz val="14"/>
      <color theme="0"/>
      <name val="IBM Plex Sans"/>
      <family val="2"/>
      <scheme val="major"/>
    </font>
    <font>
      <sz val="11"/>
      <color theme="1"/>
      <name val="IBM Plex Sans"/>
      <family val="2"/>
      <scheme val="major"/>
    </font>
    <font>
      <b/>
      <sz val="11"/>
      <name val="IBM Plex Sans"/>
      <family val="2"/>
      <scheme val="minor"/>
    </font>
    <font>
      <i/>
      <sz val="11"/>
      <color theme="1"/>
      <name val="IBM Plex Sans"/>
      <family val="2"/>
      <scheme val="minor"/>
    </font>
    <font>
      <i/>
      <sz val="11"/>
      <color rgb="FF111111"/>
      <name val="IBM Plex Sans"/>
      <family val="2"/>
      <scheme val="minor"/>
    </font>
    <font>
      <sz val="11"/>
      <color theme="1"/>
      <name val="Aptos Narrow"/>
      <family val="2"/>
    </font>
    <font>
      <sz val="10"/>
      <name val="Arial"/>
      <family val="2"/>
    </font>
    <font>
      <b/>
      <sz val="9"/>
      <color theme="1"/>
      <name val="IBM Plex Sans"/>
      <family val="2"/>
      <scheme val="minor"/>
    </font>
    <font>
      <sz val="9"/>
      <color theme="1"/>
      <name val="IBM Plex Sans"/>
      <family val="2"/>
      <scheme val="minor"/>
    </font>
    <font>
      <sz val="14"/>
      <color theme="1"/>
      <name val="IBM Plex Sans"/>
      <family val="2"/>
      <scheme val="minor"/>
    </font>
    <font>
      <sz val="12"/>
      <color theme="1"/>
      <name val="IBM Plex Sans"/>
      <family val="2"/>
      <scheme val="minor"/>
    </font>
    <font>
      <b/>
      <u/>
      <sz val="11"/>
      <color theme="10"/>
      <name val="IBM Plex Sans"/>
      <family val="2"/>
      <scheme val="major"/>
    </font>
    <font>
      <sz val="8"/>
      <color theme="1"/>
      <name val="IBM Plex Sans"/>
      <family val="2"/>
      <scheme val="minor"/>
    </font>
    <font>
      <vertAlign val="superscript"/>
      <sz val="11"/>
      <color theme="1"/>
      <name val="IBM Plex Sans"/>
      <family val="2"/>
      <scheme val="minor"/>
    </font>
    <font>
      <strike/>
      <sz val="11"/>
      <color theme="1"/>
      <name val="IBM Plex Sans"/>
      <family val="2"/>
      <scheme val="minor"/>
    </font>
    <font>
      <b/>
      <sz val="8"/>
      <color theme="1"/>
      <name val="IBM Plex Sans"/>
      <family val="2"/>
      <scheme val="minor"/>
    </font>
    <font>
      <b/>
      <vertAlign val="superscript"/>
      <sz val="11"/>
      <name val="IBM Plex Sans"/>
      <family val="2"/>
      <scheme val="minor"/>
    </font>
  </fonts>
  <fills count="1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59999389629810485"/>
        <bgColor indexed="64"/>
      </patternFill>
    </fill>
    <fill>
      <patternFill patternType="solid">
        <fgColor rgb="FFFFFFFF"/>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0" tint="-4.9989318521683403E-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dotted">
        <color indexed="64"/>
      </bottom>
      <diagonal/>
    </border>
  </borders>
  <cellStyleXfs count="5">
    <xf numFmtId="0" fontId="0" fillId="0" borderId="0"/>
    <xf numFmtId="164" fontId="2" fillId="0" borderId="0" applyFont="0" applyFill="0" applyBorder="0" applyAlignment="0" applyProtection="0"/>
    <xf numFmtId="9" fontId="2" fillId="0" borderId="0" applyFont="0" applyFill="0" applyBorder="0" applyAlignment="0" applyProtection="0"/>
    <xf numFmtId="0" fontId="14" fillId="0" borderId="0" applyNumberFormat="0" applyFill="0" applyBorder="0" applyAlignment="0" applyProtection="0"/>
    <xf numFmtId="0" fontId="25" fillId="0" borderId="0"/>
  </cellStyleXfs>
  <cellXfs count="327">
    <xf numFmtId="0" fontId="0" fillId="0" borderId="0" xfId="0"/>
    <xf numFmtId="0" fontId="0" fillId="2" borderId="0" xfId="0" applyFill="1"/>
    <xf numFmtId="0" fontId="8" fillId="4" borderId="0" xfId="0" applyFont="1" applyFill="1" applyAlignment="1">
      <alignment horizontal="left" vertical="center" indent="1"/>
    </xf>
    <xf numFmtId="0" fontId="8" fillId="4" borderId="0" xfId="0" applyFont="1" applyFill="1" applyAlignment="1">
      <alignment vertical="center"/>
    </xf>
    <xf numFmtId="0" fontId="9" fillId="4" borderId="0" xfId="0" applyFont="1" applyFill="1"/>
    <xf numFmtId="0" fontId="10" fillId="5" borderId="1" xfId="0" applyFont="1" applyFill="1" applyBorder="1" applyAlignment="1">
      <alignment horizontal="left" vertical="top" wrapText="1"/>
    </xf>
    <xf numFmtId="0" fontId="9" fillId="5" borderId="0" xfId="0" applyFont="1" applyFill="1" applyAlignment="1">
      <alignment horizontal="left" vertical="top" wrapText="1"/>
    </xf>
    <xf numFmtId="0" fontId="0" fillId="2" borderId="0" xfId="0" applyFill="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left" vertical="top" wrapText="1"/>
    </xf>
    <xf numFmtId="0" fontId="11" fillId="0" borderId="0" xfId="0" applyFont="1" applyAlignment="1">
      <alignment vertical="top" wrapText="1"/>
    </xf>
    <xf numFmtId="0" fontId="11" fillId="5" borderId="0" xfId="0" applyFont="1" applyFill="1" applyAlignment="1">
      <alignment horizontal="left" vertical="top" wrapText="1"/>
    </xf>
    <xf numFmtId="0" fontId="10" fillId="5" borderId="2" xfId="0" applyFont="1" applyFill="1" applyBorder="1" applyAlignment="1">
      <alignment horizontal="left" vertical="top" wrapText="1"/>
    </xf>
    <xf numFmtId="0" fontId="10" fillId="5" borderId="2" xfId="0" applyFont="1" applyFill="1" applyBorder="1" applyAlignment="1">
      <alignment vertical="top" wrapText="1"/>
    </xf>
    <xf numFmtId="49" fontId="0" fillId="2" borderId="0" xfId="0" applyNumberFormat="1" applyFill="1" applyAlignment="1">
      <alignment horizontal="left" vertical="top" wrapText="1"/>
    </xf>
    <xf numFmtId="0" fontId="11" fillId="5" borderId="0" xfId="0" applyFont="1" applyFill="1"/>
    <xf numFmtId="0" fontId="11" fillId="0" borderId="0" xfId="0" applyFont="1" applyAlignment="1">
      <alignment horizontal="left" vertical="top" wrapText="1"/>
    </xf>
    <xf numFmtId="0" fontId="10" fillId="0" borderId="1" xfId="0" applyFont="1" applyBorder="1"/>
    <xf numFmtId="0" fontId="11" fillId="5" borderId="0" xfId="0" applyFont="1" applyFill="1" applyAlignment="1">
      <alignment vertical="top" wrapText="1"/>
    </xf>
    <xf numFmtId="0" fontId="11" fillId="5" borderId="0" xfId="0" applyFont="1" applyFill="1" applyAlignment="1">
      <alignment wrapText="1"/>
    </xf>
    <xf numFmtId="0" fontId="10" fillId="0" borderId="0" xfId="0" applyFont="1" applyAlignment="1">
      <alignment vertical="top" wrapText="1"/>
    </xf>
    <xf numFmtId="0" fontId="10" fillId="5" borderId="3" xfId="0" applyFont="1" applyFill="1" applyBorder="1"/>
    <xf numFmtId="0" fontId="11" fillId="0" borderId="1" xfId="0" applyFont="1" applyBorder="1" applyAlignment="1">
      <alignment wrapText="1"/>
    </xf>
    <xf numFmtId="0" fontId="10" fillId="5" borderId="3" xfId="0" applyFont="1" applyFill="1" applyBorder="1" applyAlignment="1">
      <alignment vertical="top"/>
    </xf>
    <xf numFmtId="0" fontId="11" fillId="0" borderId="1" xfId="0" applyFont="1" applyBorder="1" applyAlignment="1">
      <alignment vertical="top" wrapText="1"/>
    </xf>
    <xf numFmtId="0" fontId="11" fillId="5" borderId="1" xfId="0" applyFont="1" applyFill="1" applyBorder="1" applyAlignment="1">
      <alignment vertical="top" wrapText="1"/>
    </xf>
    <xf numFmtId="0" fontId="10" fillId="5" borderId="0" xfId="0" applyFont="1" applyFill="1"/>
    <xf numFmtId="0" fontId="10" fillId="5" borderId="3" xfId="0" applyFont="1" applyFill="1" applyBorder="1" applyAlignment="1">
      <alignment vertical="top" wrapText="1"/>
    </xf>
    <xf numFmtId="0" fontId="10" fillId="5" borderId="0" xfId="0" applyFont="1" applyFill="1" applyAlignment="1">
      <alignment vertical="top" wrapText="1"/>
    </xf>
    <xf numFmtId="0" fontId="10" fillId="0" borderId="2" xfId="0" applyFont="1" applyBorder="1"/>
    <xf numFmtId="0" fontId="7" fillId="3" borderId="0" xfId="0" applyFont="1" applyFill="1" applyAlignment="1">
      <alignment horizontal="left" vertical="center" indent="8"/>
    </xf>
    <xf numFmtId="0" fontId="13" fillId="3" borderId="0" xfId="0" applyFont="1" applyFill="1"/>
    <xf numFmtId="0" fontId="0" fillId="3" borderId="0" xfId="0" applyFill="1"/>
    <xf numFmtId="0" fontId="6" fillId="3" borderId="0" xfId="0" applyFont="1" applyFill="1"/>
    <xf numFmtId="0" fontId="15" fillId="3" borderId="0" xfId="0" applyFont="1" applyFill="1"/>
    <xf numFmtId="0" fontId="16" fillId="3" borderId="0" xfId="0" applyFont="1" applyFill="1" applyAlignment="1">
      <alignment horizontal="left" indent="10"/>
    </xf>
    <xf numFmtId="0" fontId="17" fillId="3" borderId="0" xfId="0" applyFont="1" applyFill="1"/>
    <xf numFmtId="0" fontId="15" fillId="3" borderId="4" xfId="0" applyFont="1" applyFill="1" applyBorder="1"/>
    <xf numFmtId="0" fontId="18" fillId="2" borderId="0" xfId="0" applyFont="1" applyFill="1"/>
    <xf numFmtId="0" fontId="15" fillId="2" borderId="0" xfId="0" applyFont="1" applyFill="1"/>
    <xf numFmtId="0" fontId="0" fillId="2" borderId="1" xfId="0" applyFill="1" applyBorder="1"/>
    <xf numFmtId="0" fontId="5" fillId="2" borderId="1" xfId="0" applyFont="1" applyFill="1" applyBorder="1"/>
    <xf numFmtId="0" fontId="14" fillId="2" borderId="0" xfId="3" applyFill="1"/>
    <xf numFmtId="0" fontId="0" fillId="6" borderId="0" xfId="0" applyFill="1"/>
    <xf numFmtId="0" fontId="11" fillId="6" borderId="0" xfId="0" applyFont="1" applyFill="1"/>
    <xf numFmtId="0" fontId="14" fillId="6" borderId="0" xfId="3" applyFill="1"/>
    <xf numFmtId="0" fontId="16" fillId="3" borderId="5" xfId="0" applyFont="1" applyFill="1" applyBorder="1" applyAlignment="1">
      <alignment horizontal="left" vertical="center" indent="10"/>
    </xf>
    <xf numFmtId="0" fontId="19" fillId="3" borderId="5" xfId="0" applyFont="1" applyFill="1" applyBorder="1" applyAlignment="1">
      <alignment vertical="center"/>
    </xf>
    <xf numFmtId="49" fontId="19" fillId="3" borderId="5" xfId="0" applyNumberFormat="1" applyFont="1" applyFill="1" applyBorder="1" applyAlignment="1">
      <alignment horizontal="center" vertical="center"/>
    </xf>
    <xf numFmtId="0" fontId="19" fillId="3" borderId="5" xfId="0" applyFont="1" applyFill="1" applyBorder="1" applyAlignment="1">
      <alignment horizontal="center" vertical="center"/>
    </xf>
    <xf numFmtId="0" fontId="19" fillId="3" borderId="4" xfId="0" applyFont="1" applyFill="1" applyBorder="1" applyAlignment="1" applyProtection="1">
      <alignment vertical="center"/>
      <protection locked="0"/>
    </xf>
    <xf numFmtId="0" fontId="20" fillId="3" borderId="4" xfId="0" applyFont="1" applyFill="1" applyBorder="1" applyAlignment="1" applyProtection="1">
      <alignment vertical="center"/>
      <protection locked="0"/>
    </xf>
    <xf numFmtId="0" fontId="20" fillId="2" borderId="0" xfId="0" applyFont="1" applyFill="1"/>
    <xf numFmtId="0" fontId="0" fillId="2" borderId="0" xfId="0" applyFill="1" applyAlignment="1">
      <alignment horizontal="center"/>
    </xf>
    <xf numFmtId="0" fontId="0" fillId="6" borderId="0" xfId="0" applyFill="1" applyAlignment="1">
      <alignment horizontal="center"/>
    </xf>
    <xf numFmtId="0" fontId="0" fillId="2" borderId="0" xfId="0" applyFill="1" applyAlignment="1">
      <alignment wrapText="1"/>
    </xf>
    <xf numFmtId="0" fontId="0" fillId="6" borderId="0" xfId="0" applyFill="1" applyAlignment="1">
      <alignment wrapText="1"/>
    </xf>
    <xf numFmtId="0" fontId="0" fillId="6" borderId="0" xfId="0" applyFill="1" applyAlignment="1">
      <alignment horizontal="left"/>
    </xf>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14" fillId="0" borderId="0" xfId="3" applyAlignment="1">
      <alignment vertical="center"/>
    </xf>
    <xf numFmtId="0" fontId="0" fillId="6" borderId="0" xfId="0" applyFill="1" applyAlignment="1">
      <alignment vertical="center"/>
    </xf>
    <xf numFmtId="0" fontId="0" fillId="6" borderId="0" xfId="0" applyFill="1" applyAlignment="1">
      <alignment horizontal="center" vertical="center"/>
    </xf>
    <xf numFmtId="0" fontId="0" fillId="6" borderId="0" xfId="0" applyFill="1" applyAlignment="1">
      <alignment horizontal="left" vertical="center"/>
    </xf>
    <xf numFmtId="0" fontId="14" fillId="6" borderId="0" xfId="3" applyFill="1" applyAlignment="1">
      <alignment vertical="center"/>
    </xf>
    <xf numFmtId="0" fontId="14" fillId="2" borderId="0" xfId="3" applyFill="1" applyAlignment="1">
      <alignment vertical="center" wrapText="1"/>
    </xf>
    <xf numFmtId="0" fontId="0" fillId="6" borderId="0" xfId="0" applyFill="1" applyAlignment="1">
      <alignment vertical="center" wrapText="1"/>
    </xf>
    <xf numFmtId="0" fontId="14" fillId="6" borderId="0" xfId="3" applyFill="1" applyAlignment="1">
      <alignment vertical="center" wrapText="1"/>
    </xf>
    <xf numFmtId="0" fontId="0" fillId="2" borderId="0" xfId="0" applyFill="1" applyAlignment="1">
      <alignment vertical="center" wrapText="1"/>
    </xf>
    <xf numFmtId="0" fontId="16" fillId="3" borderId="5" xfId="0" applyFont="1" applyFill="1" applyBorder="1" applyAlignment="1">
      <alignment vertical="center"/>
    </xf>
    <xf numFmtId="0" fontId="16" fillId="3" borderId="5" xfId="0" applyFont="1" applyFill="1" applyBorder="1" applyAlignment="1">
      <alignment horizontal="center" vertical="center"/>
    </xf>
    <xf numFmtId="49" fontId="16" fillId="3" borderId="5" xfId="0" applyNumberFormat="1" applyFont="1" applyFill="1" applyBorder="1" applyAlignment="1">
      <alignment horizontal="center" vertical="center"/>
    </xf>
    <xf numFmtId="0" fontId="5" fillId="4" borderId="4" xfId="0" applyFont="1" applyFill="1" applyBorder="1" applyAlignment="1" applyProtection="1">
      <alignment horizontal="center" vertical="center"/>
      <protection locked="0"/>
    </xf>
    <xf numFmtId="0" fontId="0" fillId="4" borderId="4" xfId="0" applyFill="1" applyBorder="1" applyAlignment="1" applyProtection="1">
      <alignment vertical="center"/>
      <protection locked="0"/>
    </xf>
    <xf numFmtId="3" fontId="5" fillId="4" borderId="4" xfId="0" applyNumberFormat="1" applyFont="1" applyFill="1" applyBorder="1" applyAlignment="1" applyProtection="1">
      <alignment horizontal="right" vertical="center"/>
      <protection locked="0"/>
    </xf>
    <xf numFmtId="0" fontId="5" fillId="4" borderId="4" xfId="0" applyFont="1" applyFill="1" applyBorder="1" applyAlignment="1" applyProtection="1">
      <alignment horizontal="right" vertical="center"/>
      <protection locked="0"/>
    </xf>
    <xf numFmtId="0" fontId="0" fillId="4" borderId="4" xfId="0"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Alignment="1">
      <alignment horizontal="left" vertical="center" indent="1"/>
    </xf>
    <xf numFmtId="0" fontId="0" fillId="6" borderId="0" xfId="0" applyFill="1" applyAlignment="1">
      <alignment horizontal="right" vertical="center"/>
    </xf>
    <xf numFmtId="165" fontId="9" fillId="0" borderId="0" xfId="1" applyNumberFormat="1" applyFont="1" applyFill="1" applyAlignment="1">
      <alignment horizontal="right" vertical="center"/>
    </xf>
    <xf numFmtId="0" fontId="0" fillId="0" borderId="0" xfId="0" applyAlignment="1" applyProtection="1">
      <alignment horizontal="right" vertical="center"/>
      <protection locked="0"/>
    </xf>
    <xf numFmtId="9" fontId="0" fillId="6" borderId="0" xfId="2" applyFont="1" applyFill="1" applyAlignment="1">
      <alignment horizontal="right" vertical="center"/>
    </xf>
    <xf numFmtId="9" fontId="9" fillId="2" borderId="0" xfId="2" applyFont="1" applyFill="1" applyBorder="1" applyAlignment="1">
      <alignment horizontal="right" vertical="center"/>
    </xf>
    <xf numFmtId="9" fontId="0" fillId="2" borderId="0" xfId="0" applyNumberFormat="1" applyFill="1" applyAlignment="1" applyProtection="1">
      <alignment horizontal="right" vertical="center"/>
      <protection locked="0"/>
    </xf>
    <xf numFmtId="0" fontId="0" fillId="2" borderId="4" xfId="0" applyFill="1" applyBorder="1" applyAlignment="1">
      <alignment horizontal="left" vertical="center" indent="1"/>
    </xf>
    <xf numFmtId="0" fontId="0" fillId="2" borderId="4" xfId="0" applyFill="1" applyBorder="1" applyAlignment="1">
      <alignment horizontal="center" vertical="center"/>
    </xf>
    <xf numFmtId="0" fontId="0" fillId="2" borderId="4" xfId="0" applyFill="1" applyBorder="1" applyAlignment="1">
      <alignment vertical="center"/>
    </xf>
    <xf numFmtId="9" fontId="0" fillId="6" borderId="4" xfId="2" applyFont="1" applyFill="1" applyBorder="1" applyAlignment="1">
      <alignment horizontal="right" vertical="center"/>
    </xf>
    <xf numFmtId="9" fontId="9" fillId="2" borderId="4" xfId="2" applyFont="1" applyFill="1" applyBorder="1" applyAlignment="1">
      <alignment horizontal="right" vertical="center"/>
    </xf>
    <xf numFmtId="9" fontId="0" fillId="2" borderId="4" xfId="0" applyNumberFormat="1" applyFill="1" applyBorder="1" applyAlignment="1" applyProtection="1">
      <alignment horizontal="right" vertical="center"/>
      <protection locked="0"/>
    </xf>
    <xf numFmtId="0" fontId="0" fillId="2" borderId="4" xfId="0" applyFill="1" applyBorder="1" applyAlignment="1" applyProtection="1">
      <alignment horizontal="center" vertical="center"/>
      <protection locked="0"/>
    </xf>
    <xf numFmtId="0" fontId="0" fillId="4" borderId="4" xfId="0" applyFill="1" applyBorder="1" applyAlignment="1" applyProtection="1">
      <alignment horizontal="right" vertical="center"/>
      <protection locked="0"/>
    </xf>
    <xf numFmtId="0" fontId="21" fillId="2" borderId="7" xfId="0" applyFont="1" applyFill="1" applyBorder="1"/>
    <xf numFmtId="0" fontId="0" fillId="2" borderId="7" xfId="0" applyFill="1" applyBorder="1" applyAlignment="1">
      <alignment horizontal="center" vertical="center"/>
    </xf>
    <xf numFmtId="0" fontId="0" fillId="2" borderId="7" xfId="0" applyFill="1" applyBorder="1" applyAlignment="1">
      <alignment vertical="center"/>
    </xf>
    <xf numFmtId="0" fontId="0" fillId="6" borderId="7" xfId="0" applyFill="1" applyBorder="1" applyAlignment="1">
      <alignment horizontal="right" vertical="center"/>
    </xf>
    <xf numFmtId="165" fontId="9" fillId="2" borderId="7" xfId="1" applyNumberFormat="1" applyFont="1" applyFill="1" applyBorder="1" applyAlignment="1">
      <alignment horizontal="right" vertical="center"/>
    </xf>
    <xf numFmtId="0" fontId="0" fillId="2" borderId="7" xfId="0" applyFill="1" applyBorder="1" applyAlignment="1" applyProtection="1">
      <alignment horizontal="right" vertical="center"/>
      <protection locked="0"/>
    </xf>
    <xf numFmtId="0" fontId="0" fillId="2" borderId="2" xfId="0" applyFill="1" applyBorder="1" applyAlignment="1">
      <alignment horizontal="center"/>
    </xf>
    <xf numFmtId="0" fontId="0" fillId="2" borderId="2" xfId="0" applyFill="1" applyBorder="1" applyAlignment="1">
      <alignment vertical="center"/>
    </xf>
    <xf numFmtId="165" fontId="9" fillId="6" borderId="2" xfId="1" applyNumberFormat="1" applyFont="1" applyFill="1" applyBorder="1" applyAlignment="1">
      <alignment horizontal="right" vertical="center"/>
    </xf>
    <xf numFmtId="165" fontId="9" fillId="2" borderId="2" xfId="1" applyNumberFormat="1" applyFont="1" applyFill="1" applyBorder="1" applyAlignment="1">
      <alignment horizontal="right" vertical="center"/>
    </xf>
    <xf numFmtId="166" fontId="0" fillId="2" borderId="2" xfId="1" applyNumberFormat="1" applyFont="1" applyFill="1" applyBorder="1" applyAlignment="1" applyProtection="1">
      <alignment horizontal="right" vertical="center"/>
      <protection locked="0"/>
    </xf>
    <xf numFmtId="0" fontId="21" fillId="2" borderId="2" xfId="0" applyFont="1" applyFill="1" applyBorder="1"/>
    <xf numFmtId="0" fontId="0" fillId="2" borderId="2" xfId="0" applyFill="1" applyBorder="1" applyAlignment="1">
      <alignment horizontal="center" vertical="center"/>
    </xf>
    <xf numFmtId="9" fontId="0" fillId="6" borderId="2" xfId="2" applyFont="1" applyFill="1" applyBorder="1" applyAlignment="1">
      <alignment horizontal="right" vertical="center"/>
    </xf>
    <xf numFmtId="0" fontId="0" fillId="2" borderId="2" xfId="0" applyFill="1" applyBorder="1" applyAlignment="1" applyProtection="1">
      <alignment horizontal="right" vertical="center"/>
      <protection locked="0"/>
    </xf>
    <xf numFmtId="0" fontId="0" fillId="2" borderId="3" xfId="0" applyFill="1" applyBorder="1" applyAlignment="1">
      <alignment horizontal="center"/>
    </xf>
    <xf numFmtId="165" fontId="9" fillId="6" borderId="3" xfId="1" applyNumberFormat="1" applyFont="1" applyFill="1" applyBorder="1" applyAlignment="1">
      <alignment horizontal="right" vertical="center"/>
    </xf>
    <xf numFmtId="165" fontId="9" fillId="2" borderId="3" xfId="1" applyNumberFormat="1" applyFont="1" applyFill="1" applyBorder="1" applyAlignment="1">
      <alignment horizontal="right" vertical="center"/>
    </xf>
    <xf numFmtId="166" fontId="0" fillId="2" borderId="3" xfId="1" applyNumberFormat="1" applyFont="1" applyFill="1" applyBorder="1" applyAlignment="1" applyProtection="1">
      <alignment horizontal="right" vertical="center"/>
      <protection locked="0"/>
    </xf>
    <xf numFmtId="0" fontId="0" fillId="2" borderId="1" xfId="0" applyFill="1" applyBorder="1" applyAlignment="1">
      <alignment horizontal="center"/>
    </xf>
    <xf numFmtId="0" fontId="0" fillId="6" borderId="1" xfId="0" applyFill="1" applyBorder="1" applyAlignment="1">
      <alignment horizontal="right"/>
    </xf>
    <xf numFmtId="0" fontId="0" fillId="2" borderId="1" xfId="0" applyFill="1" applyBorder="1" applyAlignment="1">
      <alignment horizontal="right"/>
    </xf>
    <xf numFmtId="0" fontId="5" fillId="2" borderId="3" xfId="0" applyFont="1" applyFill="1" applyBorder="1"/>
    <xf numFmtId="0" fontId="0" fillId="2" borderId="0" xfId="0" applyFill="1" applyAlignment="1">
      <alignment horizontal="right"/>
    </xf>
    <xf numFmtId="166" fontId="0" fillId="6" borderId="1" xfId="1" applyNumberFormat="1" applyFont="1" applyFill="1" applyBorder="1" applyAlignment="1">
      <alignment horizontal="right"/>
    </xf>
    <xf numFmtId="166" fontId="0" fillId="2" borderId="1" xfId="1" applyNumberFormat="1" applyFont="1" applyFill="1" applyBorder="1" applyAlignment="1">
      <alignment horizontal="right"/>
    </xf>
    <xf numFmtId="0" fontId="5" fillId="0" borderId="2" xfId="0" applyFont="1" applyBorder="1"/>
    <xf numFmtId="0" fontId="0" fillId="2" borderId="2" xfId="0" applyFill="1" applyBorder="1"/>
    <xf numFmtId="166" fontId="0" fillId="6" borderId="2" xfId="1" applyNumberFormat="1" applyFont="1" applyFill="1" applyBorder="1" applyAlignment="1">
      <alignment horizontal="right" vertical="center"/>
    </xf>
    <xf numFmtId="166" fontId="0" fillId="2" borderId="2" xfId="1" applyNumberFormat="1" applyFont="1" applyFill="1" applyBorder="1" applyAlignment="1">
      <alignment horizontal="right"/>
    </xf>
    <xf numFmtId="0" fontId="0" fillId="2" borderId="2" xfId="0" applyFill="1" applyBorder="1" applyAlignment="1">
      <alignment horizontal="right"/>
    </xf>
    <xf numFmtId="0" fontId="5" fillId="2" borderId="0" xfId="0" applyFont="1" applyFill="1"/>
    <xf numFmtId="166" fontId="0" fillId="6" borderId="0" xfId="1" applyNumberFormat="1" applyFont="1" applyFill="1" applyAlignment="1">
      <alignment horizontal="right"/>
    </xf>
    <xf numFmtId="166" fontId="0" fillId="2" borderId="0" xfId="1" applyNumberFormat="1" applyFont="1" applyFill="1" applyAlignment="1">
      <alignment horizontal="right"/>
    </xf>
    <xf numFmtId="0" fontId="22" fillId="2" borderId="0" xfId="0" applyFont="1" applyFill="1"/>
    <xf numFmtId="0" fontId="0" fillId="2" borderId="0" xfId="0" applyFill="1" applyAlignment="1">
      <alignment horizontal="right" vertical="center"/>
    </xf>
    <xf numFmtId="9" fontId="0" fillId="6" borderId="1" xfId="2" applyFont="1" applyFill="1" applyBorder="1" applyAlignment="1">
      <alignment horizontal="right" vertical="center"/>
    </xf>
    <xf numFmtId="0" fontId="5" fillId="2" borderId="2" xfId="0" applyFont="1" applyFill="1" applyBorder="1"/>
    <xf numFmtId="0" fontId="0" fillId="2" borderId="1" xfId="0" applyFill="1" applyBorder="1" applyAlignment="1">
      <alignment horizontal="right" vertical="center"/>
    </xf>
    <xf numFmtId="0" fontId="21" fillId="2" borderId="1" xfId="0" applyFont="1" applyFill="1" applyBorder="1"/>
    <xf numFmtId="0" fontId="9" fillId="2" borderId="1" xfId="0" applyFont="1" applyFill="1" applyBorder="1" applyAlignment="1">
      <alignment horizontal="center"/>
    </xf>
    <xf numFmtId="0" fontId="9" fillId="2" borderId="0" xfId="0" applyFont="1" applyFill="1"/>
    <xf numFmtId="0" fontId="9" fillId="2" borderId="0" xfId="0" applyFont="1" applyFill="1" applyAlignment="1">
      <alignment horizontal="center"/>
    </xf>
    <xf numFmtId="0" fontId="0" fillId="6" borderId="0" xfId="0" applyFill="1" applyAlignment="1">
      <alignment horizontal="right"/>
    </xf>
    <xf numFmtId="0" fontId="9" fillId="2" borderId="1" xfId="0" applyFont="1" applyFill="1" applyBorder="1"/>
    <xf numFmtId="0" fontId="5" fillId="2" borderId="5" xfId="0" applyFont="1" applyFill="1" applyBorder="1"/>
    <xf numFmtId="0" fontId="0" fillId="2" borderId="5" xfId="0" applyFill="1" applyBorder="1" applyAlignment="1">
      <alignment horizontal="center"/>
    </xf>
    <xf numFmtId="1" fontId="0" fillId="6" borderId="5" xfId="2" applyNumberFormat="1" applyFont="1" applyFill="1" applyBorder="1" applyAlignment="1">
      <alignment horizontal="right" vertical="center"/>
    </xf>
    <xf numFmtId="1" fontId="0" fillId="8" borderId="5" xfId="2" applyNumberFormat="1" applyFont="1" applyFill="1" applyBorder="1" applyAlignment="1">
      <alignment horizontal="right" vertical="center"/>
    </xf>
    <xf numFmtId="0" fontId="0" fillId="2" borderId="5" xfId="0" applyFill="1" applyBorder="1" applyAlignment="1">
      <alignment horizontal="right" vertical="center"/>
    </xf>
    <xf numFmtId="9" fontId="0" fillId="8" borderId="0" xfId="2" applyFont="1" applyFill="1" applyBorder="1" applyAlignment="1">
      <alignment vertical="center"/>
    </xf>
    <xf numFmtId="0" fontId="5" fillId="2" borderId="7" xfId="0" applyFont="1" applyFill="1" applyBorder="1"/>
    <xf numFmtId="0" fontId="0" fillId="2" borderId="7" xfId="0" applyFill="1" applyBorder="1" applyAlignment="1">
      <alignment horizontal="center"/>
    </xf>
    <xf numFmtId="0" fontId="0" fillId="2" borderId="7" xfId="0" applyFill="1" applyBorder="1"/>
    <xf numFmtId="166" fontId="0" fillId="6" borderId="7" xfId="1" applyNumberFormat="1" applyFont="1" applyFill="1" applyBorder="1" applyAlignment="1">
      <alignment horizontal="right"/>
    </xf>
    <xf numFmtId="0" fontId="0" fillId="2" borderId="7" xfId="0" applyFill="1" applyBorder="1" applyAlignment="1">
      <alignment horizontal="right" vertical="center"/>
    </xf>
    <xf numFmtId="0" fontId="0" fillId="6" borderId="2" xfId="0" applyFill="1" applyBorder="1" applyAlignment="1">
      <alignment horizontal="right"/>
    </xf>
    <xf numFmtId="0" fontId="0" fillId="2" borderId="2" xfId="0" applyFill="1" applyBorder="1" applyAlignment="1">
      <alignment horizontal="right" vertical="center"/>
    </xf>
    <xf numFmtId="166" fontId="0" fillId="6" borderId="2" xfId="0" applyNumberFormat="1" applyFill="1" applyBorder="1" applyAlignment="1">
      <alignment horizontal="right"/>
    </xf>
    <xf numFmtId="166" fontId="0" fillId="6" borderId="2" xfId="1" applyNumberFormat="1" applyFont="1" applyFill="1" applyBorder="1" applyAlignment="1">
      <alignment horizontal="right"/>
    </xf>
    <xf numFmtId="0" fontId="0" fillId="2" borderId="5" xfId="0" applyFill="1" applyBorder="1"/>
    <xf numFmtId="1" fontId="0" fillId="6" borderId="5" xfId="2" applyNumberFormat="1" applyFont="1" applyFill="1" applyBorder="1" applyAlignment="1">
      <alignment horizontal="right"/>
    </xf>
    <xf numFmtId="166" fontId="0" fillId="2" borderId="7" xfId="1" applyNumberFormat="1" applyFont="1" applyFill="1" applyBorder="1" applyAlignment="1">
      <alignment horizontal="right"/>
    </xf>
    <xf numFmtId="0" fontId="0" fillId="2" borderId="5" xfId="0" applyFill="1" applyBorder="1" applyAlignment="1">
      <alignment horizontal="right"/>
    </xf>
    <xf numFmtId="0" fontId="0" fillId="2" borderId="7" xfId="0" applyFill="1" applyBorder="1" applyAlignment="1">
      <alignment horizontal="right"/>
    </xf>
    <xf numFmtId="3" fontId="0" fillId="6" borderId="0" xfId="0" applyNumberFormat="1" applyFill="1" applyAlignment="1">
      <alignment horizontal="right"/>
    </xf>
    <xf numFmtId="0" fontId="0" fillId="2" borderId="4" xfId="0" applyFill="1" applyBorder="1"/>
    <xf numFmtId="0" fontId="0" fillId="2" borderId="4" xfId="0" applyFill="1" applyBorder="1" applyAlignment="1">
      <alignment horizontal="center"/>
    </xf>
    <xf numFmtId="1" fontId="0" fillId="6" borderId="4" xfId="2" applyNumberFormat="1" applyFont="1" applyFill="1" applyBorder="1" applyAlignment="1">
      <alignment horizontal="right"/>
    </xf>
    <xf numFmtId="0" fontId="0" fillId="2" borderId="4" xfId="0" applyFill="1" applyBorder="1" applyAlignment="1">
      <alignment horizontal="right"/>
    </xf>
    <xf numFmtId="0" fontId="0" fillId="6" borderId="7" xfId="0" applyFill="1" applyBorder="1" applyAlignment="1">
      <alignment horizontal="right"/>
    </xf>
    <xf numFmtId="166" fontId="0" fillId="6" borderId="0" xfId="1" applyNumberFormat="1" applyFont="1" applyFill="1" applyBorder="1" applyAlignment="1">
      <alignment horizontal="right"/>
    </xf>
    <xf numFmtId="166" fontId="0" fillId="2" borderId="0" xfId="1" applyNumberFormat="1" applyFont="1" applyFill="1" applyBorder="1" applyAlignment="1">
      <alignment horizontal="right"/>
    </xf>
    <xf numFmtId="166" fontId="0" fillId="6" borderId="1" xfId="0" applyNumberFormat="1" applyFill="1" applyBorder="1" applyAlignment="1">
      <alignment horizontal="right"/>
    </xf>
    <xf numFmtId="166" fontId="0" fillId="2" borderId="1" xfId="0" applyNumberFormat="1" applyFill="1" applyBorder="1" applyAlignment="1">
      <alignment horizontal="right"/>
    </xf>
    <xf numFmtId="1" fontId="0" fillId="6" borderId="2" xfId="2" applyNumberFormat="1" applyFont="1" applyFill="1" applyBorder="1" applyAlignment="1">
      <alignment horizontal="right"/>
    </xf>
    <xf numFmtId="1" fontId="0" fillId="2" borderId="2" xfId="2" applyNumberFormat="1" applyFont="1" applyFill="1" applyBorder="1" applyAlignment="1">
      <alignment horizontal="right"/>
    </xf>
    <xf numFmtId="166" fontId="0" fillId="2" borderId="0" xfId="0" applyNumberFormat="1" applyFill="1" applyAlignment="1">
      <alignment wrapText="1"/>
    </xf>
    <xf numFmtId="1" fontId="0" fillId="6" borderId="0" xfId="0" applyNumberFormat="1" applyFill="1" applyAlignment="1">
      <alignment horizontal="right"/>
    </xf>
    <xf numFmtId="1" fontId="0" fillId="2" borderId="0" xfId="0" applyNumberFormat="1" applyFill="1" applyAlignment="1">
      <alignment horizontal="right"/>
    </xf>
    <xf numFmtId="3" fontId="0" fillId="6" borderId="2" xfId="0" applyNumberFormat="1" applyFill="1" applyBorder="1" applyAlignment="1">
      <alignment horizontal="right"/>
    </xf>
    <xf numFmtId="3" fontId="0" fillId="2" borderId="2" xfId="0" applyNumberFormat="1" applyFill="1" applyBorder="1" applyAlignment="1">
      <alignment horizontal="right"/>
    </xf>
    <xf numFmtId="0" fontId="0" fillId="6" borderId="4" xfId="0" applyFill="1" applyBorder="1" applyAlignment="1">
      <alignment horizontal="right"/>
    </xf>
    <xf numFmtId="0" fontId="5" fillId="2" borderId="7" xfId="0" applyFont="1" applyFill="1" applyBorder="1" applyAlignment="1">
      <alignment horizontal="left" vertical="center"/>
    </xf>
    <xf numFmtId="0" fontId="0" fillId="2" borderId="7" xfId="0" applyFill="1" applyBorder="1" applyAlignment="1">
      <alignment horizontal="left" vertical="center"/>
    </xf>
    <xf numFmtId="0" fontId="9" fillId="2" borderId="0" xfId="0" applyFont="1" applyFill="1" applyAlignment="1">
      <alignment horizontal="left" vertical="center"/>
    </xf>
    <xf numFmtId="0" fontId="9" fillId="2" borderId="0" xfId="0" quotePrefix="1" applyFont="1" applyFill="1" applyAlignment="1">
      <alignment horizontal="center" vertical="center"/>
    </xf>
    <xf numFmtId="2" fontId="0" fillId="6" borderId="0" xfId="0" applyNumberFormat="1" applyFill="1" applyAlignment="1">
      <alignment horizontal="right"/>
    </xf>
    <xf numFmtId="2" fontId="0" fillId="2" borderId="0" xfId="0" applyNumberFormat="1" applyFill="1" applyAlignment="1">
      <alignment horizontal="right"/>
    </xf>
    <xf numFmtId="0" fontId="9" fillId="2" borderId="1" xfId="0" applyFont="1" applyFill="1" applyBorder="1" applyAlignment="1">
      <alignment horizontal="left" vertical="center"/>
    </xf>
    <xf numFmtId="0" fontId="9" fillId="2" borderId="1" xfId="0" quotePrefix="1" applyFont="1" applyFill="1" applyBorder="1" applyAlignment="1">
      <alignment horizontal="center" vertical="center"/>
    </xf>
    <xf numFmtId="167" fontId="0" fillId="2" borderId="1" xfId="0" applyNumberFormat="1" applyFill="1" applyBorder="1" applyAlignment="1">
      <alignment horizontal="right"/>
    </xf>
    <xf numFmtId="0" fontId="21" fillId="2" borderId="7" xfId="0" applyFont="1" applyFill="1" applyBorder="1" applyAlignment="1">
      <alignment horizontal="left" vertical="center"/>
    </xf>
    <xf numFmtId="0" fontId="9" fillId="2" borderId="7" xfId="0" quotePrefix="1" applyFont="1" applyFill="1" applyBorder="1" applyAlignment="1">
      <alignment horizontal="center" vertical="center"/>
    </xf>
    <xf numFmtId="0" fontId="9" fillId="2" borderId="0" xfId="0" applyFont="1" applyFill="1" applyAlignment="1">
      <alignment horizontal="left" vertical="center" wrapText="1"/>
    </xf>
    <xf numFmtId="0" fontId="21" fillId="2" borderId="5" xfId="0" applyFont="1" applyFill="1" applyBorder="1" applyAlignment="1">
      <alignment horizontal="left" vertical="center"/>
    </xf>
    <xf numFmtId="0" fontId="9" fillId="2" borderId="5" xfId="0" quotePrefix="1" applyFont="1" applyFill="1" applyBorder="1" applyAlignment="1">
      <alignment horizontal="center" vertical="center"/>
    </xf>
    <xf numFmtId="166" fontId="0" fillId="6" borderId="5" xfId="1" applyNumberFormat="1" applyFont="1" applyFill="1" applyBorder="1" applyAlignment="1">
      <alignment horizontal="right"/>
    </xf>
    <xf numFmtId="166" fontId="0" fillId="2" borderId="5" xfId="1" applyNumberFormat="1" applyFont="1" applyFill="1" applyBorder="1" applyAlignment="1">
      <alignment horizontal="right"/>
    </xf>
    <xf numFmtId="166" fontId="0" fillId="0" borderId="5" xfId="1" applyNumberFormat="1" applyFont="1" applyFill="1" applyBorder="1" applyAlignment="1">
      <alignment horizontal="right"/>
    </xf>
    <xf numFmtId="0" fontId="0" fillId="2" borderId="0" xfId="0" applyFill="1" applyAlignment="1" applyProtection="1">
      <alignment horizontal="left" vertical="center"/>
      <protection locked="0"/>
    </xf>
    <xf numFmtId="0" fontId="0" fillId="2" borderId="0" xfId="0" applyFill="1" applyProtection="1">
      <protection locked="0"/>
    </xf>
    <xf numFmtId="0" fontId="27" fillId="2" borderId="0" xfId="0" applyFont="1" applyFill="1" applyProtection="1">
      <protection locked="0"/>
    </xf>
    <xf numFmtId="3" fontId="27" fillId="0" borderId="0" xfId="0" applyNumberFormat="1" applyFont="1" applyAlignment="1" applyProtection="1">
      <alignment horizontal="right"/>
      <protection locked="0"/>
    </xf>
    <xf numFmtId="0" fontId="27" fillId="2" borderId="0" xfId="0" applyFont="1" applyFill="1" applyAlignment="1" applyProtection="1">
      <alignment horizontal="right"/>
      <protection locked="0"/>
    </xf>
    <xf numFmtId="0" fontId="29" fillId="2" borderId="0" xfId="0" applyFont="1" applyFill="1" applyAlignment="1" applyProtection="1">
      <alignment vertical="center"/>
      <protection locked="0"/>
    </xf>
    <xf numFmtId="3" fontId="0" fillId="2" borderId="0" xfId="0" applyNumberFormat="1" applyFill="1" applyAlignment="1" applyProtection="1">
      <alignment horizontal="right"/>
      <protection locked="0"/>
    </xf>
    <xf numFmtId="0" fontId="0" fillId="2" borderId="0" xfId="0" applyFill="1" applyAlignment="1" applyProtection="1">
      <alignment horizontal="right"/>
      <protection locked="0"/>
    </xf>
    <xf numFmtId="0" fontId="15" fillId="2" borderId="0" xfId="0" applyFont="1" applyFill="1" applyProtection="1">
      <protection locked="0"/>
    </xf>
    <xf numFmtId="3" fontId="15" fillId="2" borderId="0" xfId="0" applyNumberFormat="1" applyFont="1" applyFill="1" applyAlignment="1" applyProtection="1">
      <alignment horizontal="right"/>
      <protection locked="0"/>
    </xf>
    <xf numFmtId="0" fontId="15" fillId="2" borderId="0" xfId="0" applyFont="1" applyFill="1" applyAlignment="1" applyProtection="1">
      <alignment horizontal="right"/>
      <protection locked="0"/>
    </xf>
    <xf numFmtId="0" fontId="16" fillId="3" borderId="5" xfId="0" applyFont="1" applyFill="1" applyBorder="1" applyAlignment="1">
      <alignment horizontal="left" vertical="center" indent="11"/>
    </xf>
    <xf numFmtId="0" fontId="16" fillId="3" borderId="5" xfId="0" applyFont="1" applyFill="1" applyBorder="1" applyAlignment="1">
      <alignment horizontal="center" vertical="center" wrapText="1"/>
    </xf>
    <xf numFmtId="0" fontId="16" fillId="3" borderId="5" xfId="0" applyFont="1" applyFill="1" applyBorder="1" applyAlignment="1">
      <alignment vertical="center" wrapText="1"/>
    </xf>
    <xf numFmtId="0" fontId="30" fillId="3" borderId="4" xfId="3" applyFont="1" applyFill="1" applyBorder="1" applyAlignment="1" applyProtection="1">
      <alignment vertical="center"/>
      <protection locked="0"/>
    </xf>
    <xf numFmtId="0" fontId="18" fillId="3" borderId="4" xfId="0" applyFont="1" applyFill="1" applyBorder="1" applyAlignment="1" applyProtection="1">
      <alignment vertical="center"/>
      <protection locked="0"/>
    </xf>
    <xf numFmtId="0" fontId="21" fillId="4" borderId="4"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4" xfId="0" applyFont="1" applyFill="1" applyBorder="1" applyAlignment="1">
      <alignment vertical="center"/>
    </xf>
    <xf numFmtId="3" fontId="3" fillId="4" borderId="4" xfId="0" applyNumberFormat="1" applyFont="1" applyFill="1" applyBorder="1" applyAlignment="1">
      <alignment horizontal="right" vertical="center"/>
    </xf>
    <xf numFmtId="0" fontId="3" fillId="4" borderId="4" xfId="0" applyFont="1" applyFill="1" applyBorder="1" applyAlignment="1">
      <alignment horizontal="right" vertical="center"/>
    </xf>
    <xf numFmtId="0" fontId="21" fillId="4" borderId="6" xfId="0" applyFont="1" applyFill="1" applyBorder="1" applyAlignment="1">
      <alignment horizontal="center" vertical="center"/>
    </xf>
    <xf numFmtId="0" fontId="5" fillId="4" borderId="6" xfId="0" applyFont="1" applyFill="1" applyBorder="1" applyAlignment="1">
      <alignment horizontal="center" vertical="center"/>
    </xf>
    <xf numFmtId="0" fontId="0" fillId="4" borderId="6" xfId="0" applyFill="1" applyBorder="1" applyAlignment="1" applyProtection="1">
      <alignment horizontal="right" vertical="center"/>
      <protection locked="0"/>
    </xf>
    <xf numFmtId="3" fontId="5" fillId="4" borderId="6" xfId="0" applyNumberFormat="1" applyFont="1" applyFill="1" applyBorder="1" applyAlignment="1" applyProtection="1">
      <alignment horizontal="right" vertical="center"/>
      <protection locked="0"/>
    </xf>
    <xf numFmtId="0" fontId="5" fillId="4" borderId="6" xfId="0" applyFont="1" applyFill="1" applyBorder="1" applyAlignment="1" applyProtection="1">
      <alignment horizontal="right" vertical="center"/>
      <protection locked="0"/>
    </xf>
    <xf numFmtId="166" fontId="0" fillId="6" borderId="0" xfId="1" applyNumberFormat="1" applyFont="1" applyFill="1" applyBorder="1" applyAlignment="1" applyProtection="1">
      <alignment horizontal="right" vertical="center"/>
      <protection locked="0"/>
    </xf>
    <xf numFmtId="166" fontId="0" fillId="2" borderId="0" xfId="1" applyNumberFormat="1" applyFont="1" applyFill="1" applyBorder="1" applyAlignment="1" applyProtection="1">
      <alignment horizontal="right" vertical="center"/>
      <protection locked="0"/>
    </xf>
    <xf numFmtId="0" fontId="31" fillId="2" borderId="0" xfId="0" applyFont="1" applyFill="1" applyProtection="1">
      <protection locked="0"/>
    </xf>
    <xf numFmtId="166" fontId="0" fillId="6" borderId="1" xfId="1" applyNumberFormat="1" applyFont="1" applyFill="1" applyBorder="1" applyAlignment="1" applyProtection="1">
      <alignment horizontal="right" vertical="center"/>
      <protection locked="0"/>
    </xf>
    <xf numFmtId="166" fontId="0" fillId="2" borderId="1" xfId="0" applyNumberFormat="1" applyFill="1" applyBorder="1" applyAlignment="1" applyProtection="1">
      <alignment horizontal="right" vertical="center"/>
      <protection locked="0"/>
    </xf>
    <xf numFmtId="1" fontId="0" fillId="6" borderId="0" xfId="2" applyNumberFormat="1" applyFont="1" applyFill="1" applyBorder="1" applyAlignment="1">
      <alignment horizontal="right"/>
    </xf>
    <xf numFmtId="1" fontId="0" fillId="2" borderId="0" xfId="2" applyNumberFormat="1" applyFont="1" applyFill="1" applyBorder="1" applyAlignment="1">
      <alignment horizontal="right"/>
    </xf>
    <xf numFmtId="9" fontId="0" fillId="8" borderId="0" xfId="2" applyFont="1" applyFill="1" applyBorder="1"/>
    <xf numFmtId="9" fontId="0" fillId="2" borderId="0" xfId="2" applyFont="1" applyFill="1" applyBorder="1"/>
    <xf numFmtId="1" fontId="0" fillId="6" borderId="1" xfId="2" applyNumberFormat="1" applyFont="1" applyFill="1" applyBorder="1" applyAlignment="1">
      <alignment horizontal="right"/>
    </xf>
    <xf numFmtId="1" fontId="0" fillId="2" borderId="1" xfId="2" applyNumberFormat="1" applyFont="1" applyFill="1" applyBorder="1" applyAlignment="1">
      <alignment horizontal="right"/>
    </xf>
    <xf numFmtId="0" fontId="5" fillId="2" borderId="2" xfId="0" applyFont="1" applyFill="1" applyBorder="1" applyAlignment="1">
      <alignment vertical="center"/>
    </xf>
    <xf numFmtId="0" fontId="0" fillId="6" borderId="2" xfId="0" applyFill="1" applyBorder="1" applyAlignment="1" applyProtection="1">
      <alignment horizontal="right" vertical="center"/>
      <protection locked="0"/>
    </xf>
    <xf numFmtId="3" fontId="0" fillId="2" borderId="2" xfId="0" applyNumberFormat="1" applyFill="1" applyBorder="1" applyAlignment="1" applyProtection="1">
      <alignment horizontal="right" vertical="center"/>
      <protection locked="0"/>
    </xf>
    <xf numFmtId="0" fontId="5" fillId="2" borderId="2" xfId="0" applyFont="1" applyFill="1" applyBorder="1" applyAlignment="1" applyProtection="1">
      <alignment horizontal="right" vertical="center"/>
      <protection locked="0"/>
    </xf>
    <xf numFmtId="3" fontId="0" fillId="6" borderId="0" xfId="0" quotePrefix="1" applyNumberFormat="1" applyFill="1" applyAlignment="1" applyProtection="1">
      <alignment horizontal="right" vertical="center"/>
      <protection locked="0"/>
    </xf>
    <xf numFmtId="3" fontId="0" fillId="2" borderId="0" xfId="0" applyNumberFormat="1" applyFill="1" applyAlignment="1" applyProtection="1">
      <alignment horizontal="right" vertical="center"/>
      <protection locked="0"/>
    </xf>
    <xf numFmtId="1" fontId="0" fillId="6" borderId="1" xfId="0" applyNumberFormat="1" applyFill="1" applyBorder="1" applyAlignment="1" applyProtection="1">
      <alignment horizontal="right" vertical="center"/>
      <protection locked="0"/>
    </xf>
    <xf numFmtId="3" fontId="0" fillId="2" borderId="1" xfId="0" applyNumberFormat="1" applyFill="1" applyBorder="1" applyAlignment="1" applyProtection="1">
      <alignment horizontal="right" vertical="center"/>
      <protection locked="0"/>
    </xf>
    <xf numFmtId="1" fontId="0" fillId="2" borderId="1" xfId="0" applyNumberFormat="1" applyFill="1" applyBorder="1" applyAlignment="1" applyProtection="1">
      <alignment horizontal="right" vertical="center"/>
      <protection locked="0"/>
    </xf>
    <xf numFmtId="3" fontId="5" fillId="2" borderId="2" xfId="0" applyNumberFormat="1" applyFont="1" applyFill="1" applyBorder="1" applyAlignment="1" applyProtection="1">
      <alignment horizontal="right" vertical="center"/>
      <protection locked="0"/>
    </xf>
    <xf numFmtId="166" fontId="0" fillId="6" borderId="0" xfId="1" applyNumberFormat="1" applyFont="1" applyFill="1" applyAlignment="1" applyProtection="1">
      <alignment horizontal="right"/>
      <protection locked="0"/>
    </xf>
    <xf numFmtId="166" fontId="0" fillId="6" borderId="0" xfId="1" applyNumberFormat="1" applyFont="1" applyFill="1" applyBorder="1" applyAlignment="1" applyProtection="1">
      <alignment horizontal="right"/>
      <protection locked="0"/>
    </xf>
    <xf numFmtId="0" fontId="5" fillId="2" borderId="2" xfId="0" applyFont="1" applyFill="1" applyBorder="1" applyProtection="1">
      <protection locked="0"/>
    </xf>
    <xf numFmtId="0" fontId="0" fillId="2" borderId="2" xfId="0" applyFill="1" applyBorder="1" applyAlignment="1" applyProtection="1">
      <alignment horizontal="center"/>
      <protection locked="0"/>
    </xf>
    <xf numFmtId="166" fontId="0" fillId="6" borderId="2" xfId="0" applyNumberFormat="1" applyFill="1" applyBorder="1" applyAlignment="1" applyProtection="1">
      <alignment horizontal="right"/>
      <protection locked="0"/>
    </xf>
    <xf numFmtId="0" fontId="0" fillId="2" borderId="2" xfId="0" applyFill="1" applyBorder="1" applyAlignment="1" applyProtection="1">
      <alignment horizontal="right"/>
      <protection locked="0"/>
    </xf>
    <xf numFmtId="0" fontId="0" fillId="6" borderId="0" xfId="0" applyFill="1" applyAlignment="1" applyProtection="1">
      <alignment horizontal="right"/>
      <protection locked="0"/>
    </xf>
    <xf numFmtId="0" fontId="0" fillId="2" borderId="1" xfId="0" applyFill="1" applyBorder="1" applyProtection="1">
      <protection locked="0"/>
    </xf>
    <xf numFmtId="0" fontId="0" fillId="6" borderId="1" xfId="0" applyFill="1" applyBorder="1" applyAlignment="1" applyProtection="1">
      <alignment horizontal="right"/>
      <protection locked="0"/>
    </xf>
    <xf numFmtId="0" fontId="0" fillId="2" borderId="1" xfId="0" applyFill="1" applyBorder="1" applyAlignment="1" applyProtection="1">
      <alignment horizontal="right"/>
      <protection locked="0"/>
    </xf>
    <xf numFmtId="0" fontId="0" fillId="6" borderId="2" xfId="0" applyFill="1" applyBorder="1" applyAlignment="1" applyProtection="1">
      <alignment horizontal="right"/>
      <protection locked="0"/>
    </xf>
    <xf numFmtId="0" fontId="0" fillId="6" borderId="0" xfId="2" applyNumberFormat="1" applyFont="1" applyFill="1" applyBorder="1" applyAlignment="1" applyProtection="1">
      <alignment horizontal="right"/>
      <protection locked="0"/>
    </xf>
    <xf numFmtId="0" fontId="0" fillId="2" borderId="0" xfId="2" applyNumberFormat="1" applyFont="1" applyFill="1" applyBorder="1" applyAlignment="1" applyProtection="1">
      <alignment horizontal="right"/>
      <protection locked="0"/>
    </xf>
    <xf numFmtId="9" fontId="0" fillId="8" borderId="0" xfId="2" applyFont="1" applyFill="1" applyBorder="1" applyProtection="1">
      <protection locked="0"/>
    </xf>
    <xf numFmtId="9" fontId="0" fillId="2" borderId="0" xfId="2" applyFont="1" applyFill="1" applyBorder="1" applyProtection="1">
      <protection locked="0"/>
    </xf>
    <xf numFmtId="0" fontId="0" fillId="6" borderId="1" xfId="2" applyNumberFormat="1" applyFont="1" applyFill="1" applyBorder="1" applyAlignment="1" applyProtection="1">
      <alignment horizontal="right"/>
      <protection locked="0"/>
    </xf>
    <xf numFmtId="0" fontId="0" fillId="2" borderId="1" xfId="2" applyNumberFormat="1" applyFont="1" applyFill="1" applyBorder="1" applyAlignment="1" applyProtection="1">
      <alignment horizontal="right"/>
      <protection locked="0"/>
    </xf>
    <xf numFmtId="1" fontId="0" fillId="6" borderId="0" xfId="2" applyNumberFormat="1" applyFont="1" applyFill="1" applyBorder="1" applyAlignment="1" applyProtection="1">
      <alignment horizontal="right"/>
      <protection locked="0"/>
    </xf>
    <xf numFmtId="0" fontId="0" fillId="2" borderId="0" xfId="0" applyFill="1" applyAlignment="1" applyProtection="1">
      <alignment horizontal="right" vertical="center"/>
      <protection locked="0"/>
    </xf>
    <xf numFmtId="168" fontId="0" fillId="6" borderId="0" xfId="0" applyNumberFormat="1" applyFill="1" applyAlignment="1" applyProtection="1">
      <alignment horizontal="right"/>
      <protection locked="0"/>
    </xf>
    <xf numFmtId="0" fontId="0" fillId="2" borderId="0" xfId="0" applyFill="1" applyAlignment="1" applyProtection="1">
      <alignment wrapText="1"/>
      <protection locked="0"/>
    </xf>
    <xf numFmtId="0" fontId="0" fillId="2" borderId="0" xfId="0" applyFill="1" applyAlignment="1" applyProtection="1">
      <alignment horizontal="center"/>
      <protection locked="0"/>
    </xf>
    <xf numFmtId="0" fontId="0" fillId="6" borderId="0" xfId="0" quotePrefix="1" applyFill="1" applyAlignment="1" applyProtection="1">
      <alignment horizontal="right"/>
      <protection locked="0"/>
    </xf>
    <xf numFmtId="1" fontId="0" fillId="6" borderId="0" xfId="0" applyNumberFormat="1" applyFill="1" applyAlignment="1" applyProtection="1">
      <alignment horizontal="right"/>
      <protection locked="0"/>
    </xf>
    <xf numFmtId="166" fontId="0" fillId="2" borderId="0" xfId="1" applyNumberFormat="1" applyFont="1" applyFill="1" applyAlignment="1" applyProtection="1">
      <alignment horizontal="right"/>
      <protection locked="0"/>
    </xf>
    <xf numFmtId="0" fontId="0" fillId="2" borderId="1" xfId="0" applyFill="1" applyBorder="1" applyAlignment="1" applyProtection="1">
      <alignment horizontal="center"/>
      <protection locked="0"/>
    </xf>
    <xf numFmtId="0" fontId="5" fillId="2" borderId="1" xfId="0" applyFont="1" applyFill="1" applyBorder="1" applyProtection="1">
      <protection locked="0"/>
    </xf>
    <xf numFmtId="0" fontId="29" fillId="2" borderId="0" xfId="0" applyFont="1" applyFill="1" applyAlignment="1" applyProtection="1">
      <alignment horizontal="right"/>
      <protection locked="0"/>
    </xf>
    <xf numFmtId="0" fontId="29" fillId="2" borderId="1" xfId="0" applyFont="1" applyFill="1" applyBorder="1" applyAlignment="1" applyProtection="1">
      <alignment horizontal="right"/>
      <protection locked="0"/>
    </xf>
    <xf numFmtId="0" fontId="29" fillId="2" borderId="2" xfId="0" applyFont="1" applyFill="1" applyBorder="1" applyAlignment="1" applyProtection="1">
      <alignment horizontal="right"/>
      <protection locked="0"/>
    </xf>
    <xf numFmtId="0" fontId="0" fillId="2" borderId="3" xfId="0" applyFill="1" applyBorder="1" applyProtection="1">
      <protection locked="0"/>
    </xf>
    <xf numFmtId="0" fontId="0" fillId="2" borderId="3" xfId="0" applyFill="1" applyBorder="1" applyAlignment="1" applyProtection="1">
      <alignment horizontal="center"/>
      <protection locked="0"/>
    </xf>
    <xf numFmtId="0" fontId="0" fillId="6" borderId="3" xfId="0" applyFill="1" applyBorder="1" applyAlignment="1" applyProtection="1">
      <alignment horizontal="right"/>
      <protection locked="0"/>
    </xf>
    <xf numFmtId="0" fontId="29" fillId="2" borderId="3" xfId="0" applyFont="1" applyFill="1" applyBorder="1" applyAlignment="1" applyProtection="1">
      <alignment horizontal="right"/>
      <protection locked="0"/>
    </xf>
    <xf numFmtId="0" fontId="0" fillId="2" borderId="4" xfId="0" applyFill="1" applyBorder="1" applyProtection="1">
      <protection locked="0"/>
    </xf>
    <xf numFmtId="0" fontId="0" fillId="2" borderId="4" xfId="0" applyFill="1" applyBorder="1" applyAlignment="1" applyProtection="1">
      <alignment horizontal="center"/>
      <protection locked="0"/>
    </xf>
    <xf numFmtId="0" fontId="0" fillId="6" borderId="4" xfId="0" applyFill="1" applyBorder="1" applyAlignment="1" applyProtection="1">
      <alignment horizontal="right"/>
      <protection locked="0"/>
    </xf>
    <xf numFmtId="0" fontId="29" fillId="2" borderId="4" xfId="0" applyFont="1" applyFill="1" applyBorder="1" applyAlignment="1" applyProtection="1">
      <alignment horizontal="right"/>
      <protection locked="0"/>
    </xf>
    <xf numFmtId="0" fontId="33" fillId="2" borderId="0" xfId="0" applyFont="1" applyFill="1" applyProtection="1">
      <protection locked="0"/>
    </xf>
    <xf numFmtId="0" fontId="31" fillId="7" borderId="0" xfId="0" applyFont="1" applyFill="1" applyProtection="1">
      <protection locked="0"/>
    </xf>
    <xf numFmtId="0" fontId="15" fillId="2" borderId="0" xfId="0" applyFont="1" applyFill="1" applyAlignment="1" applyProtection="1">
      <alignment horizontal="center"/>
      <protection locked="0"/>
    </xf>
    <xf numFmtId="0" fontId="16" fillId="3" borderId="5" xfId="0" applyFont="1" applyFill="1" applyBorder="1" applyAlignment="1">
      <alignment horizontal="left" vertical="center" indent="8"/>
    </xf>
    <xf numFmtId="0" fontId="0" fillId="2" borderId="1" xfId="0" applyFill="1" applyBorder="1" applyAlignment="1">
      <alignment vertical="center"/>
    </xf>
    <xf numFmtId="169" fontId="0" fillId="6" borderId="0" xfId="0" applyNumberFormat="1" applyFill="1" applyAlignment="1">
      <alignment horizontal="right"/>
    </xf>
    <xf numFmtId="0" fontId="7" fillId="4" borderId="6" xfId="0" applyFont="1" applyFill="1" applyBorder="1" applyAlignment="1">
      <alignment horizontal="center" vertical="center"/>
    </xf>
    <xf numFmtId="0" fontId="7" fillId="4" borderId="6" xfId="0" applyFont="1" applyFill="1" applyBorder="1" applyAlignment="1">
      <alignment horizontal="right" vertical="center"/>
    </xf>
    <xf numFmtId="3" fontId="3" fillId="4" borderId="6" xfId="0" applyNumberFormat="1" applyFont="1" applyFill="1" applyBorder="1" applyAlignment="1">
      <alignment horizontal="right" vertical="center"/>
    </xf>
    <xf numFmtId="0" fontId="3" fillId="4" borderId="6" xfId="0" applyFont="1" applyFill="1" applyBorder="1" applyAlignment="1">
      <alignment horizontal="right" vertical="center"/>
    </xf>
    <xf numFmtId="0" fontId="0" fillId="6" borderId="0" xfId="0" quotePrefix="1" applyFill="1" applyAlignment="1">
      <alignment horizontal="right"/>
    </xf>
    <xf numFmtId="0" fontId="0" fillId="2" borderId="0" xfId="0" quotePrefix="1" applyFill="1" applyAlignment="1">
      <alignment horizontal="right"/>
    </xf>
    <xf numFmtId="0" fontId="0" fillId="2" borderId="2" xfId="0" quotePrefix="1" applyFill="1" applyBorder="1" applyAlignment="1">
      <alignment horizontal="right"/>
    </xf>
    <xf numFmtId="9" fontId="0" fillId="6" borderId="0" xfId="0" applyNumberFormat="1" applyFill="1" applyAlignment="1">
      <alignment horizontal="right"/>
    </xf>
    <xf numFmtId="9" fontId="0" fillId="2" borderId="0" xfId="0" applyNumberFormat="1" applyFill="1" applyAlignment="1">
      <alignment horizontal="right"/>
    </xf>
    <xf numFmtId="9" fontId="0" fillId="6" borderId="0" xfId="0" applyNumberFormat="1" applyFill="1" applyAlignment="1">
      <alignment horizontal="right" vertical="center"/>
    </xf>
    <xf numFmtId="9" fontId="0" fillId="2" borderId="0" xfId="0" applyNumberFormat="1" applyFill="1" applyAlignment="1">
      <alignment horizontal="right" vertical="center"/>
    </xf>
    <xf numFmtId="9" fontId="0" fillId="6" borderId="4" xfId="0" applyNumberFormat="1" applyFill="1" applyBorder="1" applyAlignment="1" applyProtection="1">
      <alignment horizontal="right" vertical="center"/>
      <protection locked="0"/>
    </xf>
    <xf numFmtId="0" fontId="28" fillId="2" borderId="4" xfId="0" applyFont="1" applyFill="1" applyBorder="1" applyAlignment="1" applyProtection="1">
      <alignment horizontal="center" vertical="center"/>
      <protection locked="0"/>
    </xf>
    <xf numFmtId="0" fontId="15" fillId="2" borderId="0" xfId="0" applyFont="1" applyFill="1" applyAlignment="1" applyProtection="1">
      <alignment vertical="center"/>
      <protection locked="0"/>
    </xf>
    <xf numFmtId="3" fontId="15" fillId="2" borderId="0" xfId="0" applyNumberFormat="1" applyFont="1" applyFill="1" applyAlignment="1" applyProtection="1">
      <alignment horizontal="right" vertical="center"/>
      <protection locked="0"/>
    </xf>
    <xf numFmtId="0" fontId="5" fillId="2" borderId="7" xfId="0" applyFont="1" applyFill="1" applyBorder="1" applyAlignment="1">
      <alignment horizontal="center"/>
    </xf>
    <xf numFmtId="0" fontId="0" fillId="2" borderId="8" xfId="0" applyFill="1" applyBorder="1"/>
    <xf numFmtId="0" fontId="0" fillId="2" borderId="8" xfId="0" applyFill="1" applyBorder="1" applyAlignment="1">
      <alignment horizontal="center"/>
    </xf>
    <xf numFmtId="9" fontId="0" fillId="2" borderId="8" xfId="0" applyNumberFormat="1" applyFill="1" applyBorder="1" applyAlignment="1">
      <alignment horizontal="center"/>
    </xf>
    <xf numFmtId="0" fontId="0" fillId="2" borderId="9" xfId="0" applyFill="1" applyBorder="1"/>
    <xf numFmtId="0" fontId="0" fillId="2" borderId="9" xfId="0" applyFill="1" applyBorder="1" applyAlignment="1">
      <alignment horizontal="center"/>
    </xf>
    <xf numFmtId="9" fontId="0" fillId="2" borderId="9" xfId="0" applyNumberFormat="1" applyFill="1" applyBorder="1" applyAlignment="1">
      <alignment horizontal="center"/>
    </xf>
    <xf numFmtId="0" fontId="0" fillId="2" borderId="9" xfId="0" applyFill="1" applyBorder="1" applyAlignment="1">
      <alignment wrapText="1"/>
    </xf>
    <xf numFmtId="10" fontId="0" fillId="2" borderId="9" xfId="0" applyNumberFormat="1" applyFill="1" applyBorder="1" applyAlignment="1">
      <alignment horizontal="center"/>
    </xf>
    <xf numFmtId="0" fontId="0" fillId="2" borderId="10" xfId="0" applyFill="1" applyBorder="1" applyAlignment="1">
      <alignment wrapText="1"/>
    </xf>
    <xf numFmtId="0" fontId="0" fillId="2" borderId="8" xfId="0" applyFill="1" applyBorder="1" applyAlignment="1">
      <alignment wrapText="1"/>
    </xf>
    <xf numFmtId="9" fontId="0" fillId="2" borderId="10" xfId="0" applyNumberFormat="1" applyFill="1" applyBorder="1" applyAlignment="1">
      <alignment horizontal="center"/>
    </xf>
    <xf numFmtId="10" fontId="12" fillId="2" borderId="9" xfId="0" applyNumberFormat="1" applyFont="1" applyFill="1" applyBorder="1" applyAlignment="1">
      <alignment horizontal="center"/>
    </xf>
    <xf numFmtId="10" fontId="0" fillId="2" borderId="9" xfId="0" quotePrefix="1" applyNumberFormat="1" applyFill="1" applyBorder="1" applyAlignment="1">
      <alignment horizontal="center"/>
    </xf>
    <xf numFmtId="170" fontId="0" fillId="2" borderId="9" xfId="0" applyNumberFormat="1" applyFill="1" applyBorder="1" applyAlignment="1">
      <alignment horizontal="center"/>
    </xf>
    <xf numFmtId="0" fontId="0" fillId="2" borderId="8" xfId="0" quotePrefix="1" applyFill="1" applyBorder="1" applyAlignment="1">
      <alignment horizontal="center"/>
    </xf>
    <xf numFmtId="0" fontId="0" fillId="2" borderId="10" xfId="0" quotePrefix="1" applyFill="1" applyBorder="1" applyAlignment="1">
      <alignment horizontal="center"/>
    </xf>
    <xf numFmtId="0" fontId="0" fillId="2" borderId="9" xfId="0" quotePrefix="1" applyFill="1" applyBorder="1" applyAlignment="1">
      <alignment horizontal="center"/>
    </xf>
    <xf numFmtId="0" fontId="14" fillId="2" borderId="3" xfId="3" applyFill="1" applyBorder="1" applyAlignment="1">
      <alignment horizontal="center" vertical="center" wrapText="1"/>
    </xf>
    <xf numFmtId="0" fontId="14" fillId="2" borderId="0" xfId="3" applyFill="1" applyAlignment="1">
      <alignment horizontal="center" vertical="center" wrapText="1"/>
    </xf>
    <xf numFmtId="0" fontId="26" fillId="7" borderId="0" xfId="0" applyFont="1" applyFill="1" applyAlignment="1" applyProtection="1">
      <alignment horizontal="left" vertical="top" wrapText="1"/>
      <protection locked="0"/>
    </xf>
    <xf numFmtId="0" fontId="27" fillId="7" borderId="0" xfId="0" applyFont="1" applyFill="1" applyAlignment="1" applyProtection="1">
      <alignment horizontal="left" vertical="top"/>
      <protection locked="0"/>
    </xf>
    <xf numFmtId="0" fontId="26" fillId="7" borderId="0" xfId="0" applyFont="1" applyFill="1" applyAlignment="1" applyProtection="1">
      <alignment horizontal="left" vertical="top"/>
      <protection locked="0"/>
    </xf>
    <xf numFmtId="0" fontId="26" fillId="9" borderId="0" xfId="0" applyFont="1" applyFill="1" applyAlignment="1" applyProtection="1">
      <alignment horizontal="left" vertical="top" wrapText="1"/>
      <protection locked="0"/>
    </xf>
    <xf numFmtId="0" fontId="34" fillId="7" borderId="0" xfId="0" applyFont="1" applyFill="1" applyAlignment="1" applyProtection="1">
      <protection locked="0"/>
    </xf>
    <xf numFmtId="20" fontId="31" fillId="7" borderId="0" xfId="0" applyNumberFormat="1" applyFont="1" applyFill="1" applyAlignment="1" applyProtection="1">
      <protection locked="0"/>
    </xf>
    <xf numFmtId="0" fontId="31" fillId="7" borderId="0" xfId="0" applyFont="1" applyFill="1" applyAlignment="1" applyProtection="1">
      <protection locked="0"/>
    </xf>
  </cellXfs>
  <cellStyles count="5">
    <cellStyle name="Comma" xfId="1" builtinId="3"/>
    <cellStyle name="Hyperlink" xfId="3" builtinId="8"/>
    <cellStyle name="Normal" xfId="0" builtinId="0"/>
    <cellStyle name="Normal 2" xfId="4" xr:uid="{7CE0B7BC-5946-4615-AD6C-51A1FA655EB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hyperlink" Target="#Governance!A1"/><Relationship Id="rId7" Type="http://schemas.openxmlformats.org/officeDocument/2006/relationships/image" Target="../media/image1.png"/><Relationship Id="rId2" Type="http://schemas.openxmlformats.org/officeDocument/2006/relationships/hyperlink" Target="#Social!A1"/><Relationship Id="rId1" Type="http://schemas.openxmlformats.org/officeDocument/2006/relationships/hyperlink" Target="#Environment!A1"/><Relationship Id="rId6" Type="http://schemas.openxmlformats.org/officeDocument/2006/relationships/hyperlink" Target="#Certifications!A1"/><Relationship Id="rId5" Type="http://schemas.openxmlformats.org/officeDocument/2006/relationships/hyperlink" Target="#'Policies and Commitments'!A1"/><Relationship Id="rId10" Type="http://schemas.openxmlformats.org/officeDocument/2006/relationships/hyperlink" Target="#Targets!A1"/><Relationship Id="rId4" Type="http://schemas.openxmlformats.org/officeDocument/2006/relationships/hyperlink" Target="#'Accounting policies'!A1"/><Relationship Id="rId9"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Cover sheet'!A1"/><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Cover sheet'!A1"/><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Cover sheet'!A1"/><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Cover sheet'!A1"/><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Cover sheet'!A1"/><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Cover sheet'!A1"/><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Cover sheet'!A1"/><Relationship Id="rId4" Type="http://schemas.openxmlformats.org/officeDocument/2006/relationships/image" Target="../media/image2.svg"/></Relationships>
</file>

<file path=xl/drawings/drawing1.xml><?xml version="1.0" encoding="utf-8"?>
<xdr:wsDr xmlns:xdr="http://schemas.openxmlformats.org/drawingml/2006/spreadsheetDrawing" xmlns:a="http://schemas.openxmlformats.org/drawingml/2006/main">
  <xdr:twoCellAnchor>
    <xdr:from>
      <xdr:col>17</xdr:col>
      <xdr:colOff>558603</xdr:colOff>
      <xdr:row>1</xdr:row>
      <xdr:rowOff>149566</xdr:rowOff>
    </xdr:from>
    <xdr:to>
      <xdr:col>28</xdr:col>
      <xdr:colOff>572086</xdr:colOff>
      <xdr:row>30</xdr:row>
      <xdr:rowOff>0</xdr:rowOff>
    </xdr:to>
    <xdr:sp macro="" textlink="">
      <xdr:nvSpPr>
        <xdr:cNvPr id="12" name="Rectangle 11">
          <a:extLst>
            <a:ext uri="{FF2B5EF4-FFF2-40B4-BE49-F238E27FC236}">
              <a16:creationId xmlns:a16="http://schemas.microsoft.com/office/drawing/2014/main" id="{8C51E0E7-B2EA-4714-ACA3-18C6A1D4776D}"/>
            </a:ext>
          </a:extLst>
        </xdr:cNvPr>
        <xdr:cNvSpPr/>
      </xdr:nvSpPr>
      <xdr:spPr>
        <a:xfrm>
          <a:off x="13998378" y="378166"/>
          <a:ext cx="8709808" cy="64798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400" b="1">
              <a:solidFill>
                <a:schemeClr val="bg1"/>
              </a:solidFill>
              <a:latin typeface="+mj-lt"/>
              <a:cs typeface="Arial" panose="020B0604020202020204" pitchFamily="34" charset="0"/>
            </a:rPr>
            <a:t>ESG FACTBOOK</a:t>
          </a:r>
        </a:p>
        <a:p>
          <a:pPr algn="ctr"/>
          <a:endParaRPr lang="en-GB" sz="2400" b="1">
            <a:solidFill>
              <a:schemeClr val="bg1"/>
            </a:solidFill>
            <a:latin typeface="+mn-lt"/>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400" b="1" u="none">
              <a:solidFill>
                <a:schemeClr val="lt1"/>
              </a:solidFill>
              <a:effectLst/>
              <a:latin typeface="+mn-lt"/>
              <a:ea typeface="+mn-ea"/>
              <a:cs typeface="Arial" panose="020B0604020202020204" pitchFamily="34" charset="0"/>
            </a:rPr>
            <a:t>PURPOSE</a:t>
          </a:r>
          <a:r>
            <a:rPr lang="en-GB" sz="1400" b="1" u="none" baseline="0">
              <a:solidFill>
                <a:schemeClr val="lt1"/>
              </a:solidFill>
              <a:effectLst/>
              <a:latin typeface="+mn-lt"/>
              <a:ea typeface="+mn-ea"/>
              <a:cs typeface="Arial" panose="020B0604020202020204" pitchFamily="34" charset="0"/>
            </a:rPr>
            <a:t> OF THE DOCUMENT</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800" b="1">
            <a:solidFill>
              <a:schemeClr val="bg1"/>
            </a:solidFill>
            <a:latin typeface="+mn-lt"/>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de-DE" sz="1400" b="0" i="0" baseline="0">
              <a:solidFill>
                <a:schemeClr val="lt1"/>
              </a:solidFill>
              <a:effectLst/>
              <a:latin typeface="+mn-lt"/>
              <a:ea typeface="+mn-ea"/>
              <a:cs typeface="Arial" panose="020B0604020202020204" pitchFamily="34" charset="0"/>
            </a:rPr>
            <a:t>LEO Pharma's ESG Factbook is a supplement to the Annual Report. It outlines our performance on Environmental, Social and Governance (ESG) metrics and indicators. The sustainability data included in the file is updated annually.</a:t>
          </a:r>
        </a:p>
        <a:p>
          <a:pPr marL="0" marR="0" lvl="0" indent="0" algn="l" defTabSz="914400" rtl="0" eaLnBrk="1" fontAlgn="auto" latinLnBrk="0" hangingPunct="1">
            <a:lnSpc>
              <a:spcPct val="100000"/>
            </a:lnSpc>
            <a:spcBef>
              <a:spcPts val="0"/>
            </a:spcBef>
            <a:spcAft>
              <a:spcPts val="0"/>
            </a:spcAft>
            <a:buClrTx/>
            <a:buSzTx/>
            <a:buFontTx/>
            <a:buNone/>
            <a:tabLst/>
            <a:defRPr/>
          </a:pPr>
          <a:r>
            <a:rPr lang="de-DE" sz="1400" b="0" i="0" baseline="0">
              <a:solidFill>
                <a:schemeClr val="lt1"/>
              </a:solidFill>
              <a:effectLst/>
              <a:latin typeface="+mn-lt"/>
              <a:ea typeface="+mn-ea"/>
              <a:cs typeface="Arial" panose="020B0604020202020204" pitchFamily="34" charset="0"/>
            </a:rPr>
            <a:t>Numbers shared in this factbook have been aligned and disclosed according to the material European Sustainability Reporting Standards (ESRS) imposed by the EU Corporate Sustainability Reporting Directive (CSRD). </a:t>
          </a:r>
        </a:p>
        <a:p>
          <a:pPr marL="0" marR="0" lvl="0" indent="0" algn="l" defTabSz="914400" rtl="0" eaLnBrk="1" fontAlgn="auto" latinLnBrk="0" hangingPunct="1">
            <a:lnSpc>
              <a:spcPct val="100000"/>
            </a:lnSpc>
            <a:spcBef>
              <a:spcPts val="0"/>
            </a:spcBef>
            <a:spcAft>
              <a:spcPts val="0"/>
            </a:spcAft>
            <a:buClrTx/>
            <a:buSzTx/>
            <a:buFontTx/>
            <a:buNone/>
            <a:tabLst/>
            <a:defRPr/>
          </a:pPr>
          <a:endParaRPr lang="en-GB" sz="1400" b="1" u="none">
            <a:solidFill>
              <a:schemeClr val="bg1"/>
            </a:solidFill>
            <a:latin typeface="+mn-lt"/>
            <a:cs typeface="Arial" panose="020B0604020202020204" pitchFamily="34" charset="0"/>
          </a:endParaRPr>
        </a:p>
        <a:p>
          <a:pPr algn="l"/>
          <a:br>
            <a:rPr lang="en-GB" sz="1400" b="1" u="none">
              <a:solidFill>
                <a:schemeClr val="bg1"/>
              </a:solidFill>
              <a:latin typeface="+mn-lt"/>
              <a:cs typeface="Arial" panose="020B0604020202020204" pitchFamily="34" charset="0"/>
            </a:rPr>
          </a:br>
          <a:r>
            <a:rPr lang="en-GB" sz="1400" b="1" u="none">
              <a:solidFill>
                <a:schemeClr val="bg1"/>
              </a:solidFill>
              <a:latin typeface="+mn-lt"/>
              <a:cs typeface="Arial" panose="020B0604020202020204" pitchFamily="34" charset="0"/>
            </a:rPr>
            <a:t>CONTENT</a:t>
          </a:r>
        </a:p>
        <a:p>
          <a:pPr algn="l"/>
          <a:endParaRPr lang="en-GB" sz="1400" baseline="0">
            <a:solidFill>
              <a:schemeClr val="bg1"/>
            </a:solidFill>
            <a:latin typeface="+mn-lt"/>
            <a:cs typeface="Arial" panose="020B0604020202020204" pitchFamily="34" charset="0"/>
          </a:endParaRPr>
        </a:p>
      </xdr:txBody>
    </xdr:sp>
    <xdr:clientData/>
  </xdr:twoCellAnchor>
  <xdr:twoCellAnchor>
    <xdr:from>
      <xdr:col>17</xdr:col>
      <xdr:colOff>570577</xdr:colOff>
      <xdr:row>22</xdr:row>
      <xdr:rowOff>147969</xdr:rowOff>
    </xdr:from>
    <xdr:to>
      <xdr:col>28</xdr:col>
      <xdr:colOff>587870</xdr:colOff>
      <xdr:row>24</xdr:row>
      <xdr:rowOff>100345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719EAB4B-1B66-4682-BDAA-B262C014A4B5}"/>
            </a:ext>
          </a:extLst>
        </xdr:cNvPr>
        <xdr:cNvSpPr/>
      </xdr:nvSpPr>
      <xdr:spPr>
        <a:xfrm>
          <a:off x="14064327" y="5037469"/>
          <a:ext cx="8748543" cy="3968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a:solidFill>
                <a:schemeClr val="bg1"/>
              </a:solidFill>
              <a:latin typeface="+mn-lt"/>
              <a:cs typeface="Arial" panose="020B0604020202020204" pitchFamily="34" charset="0"/>
            </a:rPr>
            <a:t>Environmental</a:t>
          </a:r>
          <a:r>
            <a:rPr lang="en-GB" sz="1400" baseline="0">
              <a:solidFill>
                <a:schemeClr val="bg1"/>
              </a:solidFill>
              <a:latin typeface="+mn-lt"/>
              <a:cs typeface="Arial" panose="020B0604020202020204" pitchFamily="34" charset="0"/>
            </a:rPr>
            <a:t> data</a:t>
          </a:r>
        </a:p>
      </xdr:txBody>
    </xdr:sp>
    <xdr:clientData/>
  </xdr:twoCellAnchor>
  <xdr:twoCellAnchor>
    <xdr:from>
      <xdr:col>17</xdr:col>
      <xdr:colOff>570577</xdr:colOff>
      <xdr:row>24</xdr:row>
      <xdr:rowOff>53432</xdr:rowOff>
    </xdr:from>
    <xdr:to>
      <xdr:col>28</xdr:col>
      <xdr:colOff>587870</xdr:colOff>
      <xdr:row>26</xdr:row>
      <xdr:rowOff>5808</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E529F614-2157-4C4C-B689-9C18193FA7C8}"/>
            </a:ext>
          </a:extLst>
        </xdr:cNvPr>
        <xdr:cNvSpPr/>
      </xdr:nvSpPr>
      <xdr:spPr>
        <a:xfrm>
          <a:off x="14064327" y="5387432"/>
          <a:ext cx="8748543" cy="3968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a:solidFill>
                <a:schemeClr val="bg1"/>
              </a:solidFill>
              <a:latin typeface="+mn-lt"/>
              <a:cs typeface="Arial" panose="020B0604020202020204" pitchFamily="34" charset="0"/>
            </a:rPr>
            <a:t>Social</a:t>
          </a:r>
          <a:r>
            <a:rPr lang="en-GB" sz="1400" baseline="0">
              <a:solidFill>
                <a:schemeClr val="bg1"/>
              </a:solidFill>
              <a:latin typeface="+mn-lt"/>
              <a:cs typeface="Arial" panose="020B0604020202020204" pitchFamily="34" charset="0"/>
            </a:rPr>
            <a:t> data</a:t>
          </a:r>
        </a:p>
      </xdr:txBody>
    </xdr:sp>
    <xdr:clientData/>
  </xdr:twoCellAnchor>
  <xdr:twoCellAnchor>
    <xdr:from>
      <xdr:col>17</xdr:col>
      <xdr:colOff>570577</xdr:colOff>
      <xdr:row>25</xdr:row>
      <xdr:rowOff>181145</xdr:rowOff>
    </xdr:from>
    <xdr:to>
      <xdr:col>28</xdr:col>
      <xdr:colOff>587870</xdr:colOff>
      <xdr:row>27</xdr:row>
      <xdr:rowOff>130236</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46857A75-6122-47FD-8B11-E3A63B723F0F}"/>
            </a:ext>
          </a:extLst>
        </xdr:cNvPr>
        <xdr:cNvSpPr/>
      </xdr:nvSpPr>
      <xdr:spPr>
        <a:xfrm>
          <a:off x="14064327" y="5737395"/>
          <a:ext cx="8748543" cy="3935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baseline="0">
              <a:solidFill>
                <a:schemeClr val="bg1"/>
              </a:solidFill>
              <a:latin typeface="+mn-lt"/>
              <a:cs typeface="Arial" panose="020B0604020202020204" pitchFamily="34" charset="0"/>
            </a:rPr>
            <a:t>Governance data</a:t>
          </a:r>
        </a:p>
      </xdr:txBody>
    </xdr:sp>
    <xdr:clientData/>
  </xdr:twoCellAnchor>
  <xdr:twoCellAnchor>
    <xdr:from>
      <xdr:col>17</xdr:col>
      <xdr:colOff>570577</xdr:colOff>
      <xdr:row>27</xdr:row>
      <xdr:rowOff>83321</xdr:rowOff>
    </xdr:from>
    <xdr:to>
      <xdr:col>28</xdr:col>
      <xdr:colOff>587870</xdr:colOff>
      <xdr:row>29</xdr:row>
      <xdr:rowOff>35698</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6609EA43-B5E2-467C-B501-BEBACE2F90D0}"/>
            </a:ext>
          </a:extLst>
        </xdr:cNvPr>
        <xdr:cNvSpPr/>
      </xdr:nvSpPr>
      <xdr:spPr>
        <a:xfrm>
          <a:off x="14064327" y="6084071"/>
          <a:ext cx="8748543" cy="3968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baseline="0">
              <a:solidFill>
                <a:schemeClr val="bg1"/>
              </a:solidFill>
              <a:latin typeface="+mn-lt"/>
              <a:cs typeface="Arial" panose="020B0604020202020204" pitchFamily="34" charset="0"/>
            </a:rPr>
            <a:t>Accounting Policies</a:t>
          </a:r>
        </a:p>
      </xdr:txBody>
    </xdr:sp>
    <xdr:clientData/>
  </xdr:twoCellAnchor>
  <xdr:twoCellAnchor>
    <xdr:from>
      <xdr:col>17</xdr:col>
      <xdr:colOff>570577</xdr:colOff>
      <xdr:row>17</xdr:row>
      <xdr:rowOff>193037</xdr:rowOff>
    </xdr:from>
    <xdr:to>
      <xdr:col>28</xdr:col>
      <xdr:colOff>587870</xdr:colOff>
      <xdr:row>19</xdr:row>
      <xdr:rowOff>152232</xdr:rowOff>
    </xdr:to>
    <xdr:sp macro="" textlink="">
      <xdr:nvSpPr>
        <xdr:cNvPr id="17" name="Rectangle 16">
          <a:hlinkClick xmlns:r="http://schemas.openxmlformats.org/officeDocument/2006/relationships" r:id="rId5"/>
          <a:extLst>
            <a:ext uri="{FF2B5EF4-FFF2-40B4-BE49-F238E27FC236}">
              <a16:creationId xmlns:a16="http://schemas.microsoft.com/office/drawing/2014/main" id="{A4F0245B-767A-48D6-AF77-205DA551410E}"/>
            </a:ext>
          </a:extLst>
        </xdr:cNvPr>
        <xdr:cNvSpPr/>
      </xdr:nvSpPr>
      <xdr:spPr>
        <a:xfrm>
          <a:off x="14064327" y="3971287"/>
          <a:ext cx="8748543" cy="4036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a:solidFill>
                <a:schemeClr val="bg1"/>
              </a:solidFill>
              <a:latin typeface="+mn-lt"/>
              <a:cs typeface="Arial" panose="020B0604020202020204" pitchFamily="34" charset="0"/>
            </a:rPr>
            <a:t>Policies &amp; commitments</a:t>
          </a:r>
          <a:endParaRPr lang="en-GB" sz="1400" baseline="0">
            <a:solidFill>
              <a:schemeClr val="bg1"/>
            </a:solidFill>
            <a:latin typeface="+mn-lt"/>
            <a:cs typeface="Arial" panose="020B0604020202020204" pitchFamily="34" charset="0"/>
          </a:endParaRPr>
        </a:p>
      </xdr:txBody>
    </xdr:sp>
    <xdr:clientData/>
  </xdr:twoCellAnchor>
  <xdr:twoCellAnchor>
    <xdr:from>
      <xdr:col>17</xdr:col>
      <xdr:colOff>570577</xdr:colOff>
      <xdr:row>19</xdr:row>
      <xdr:rowOff>105319</xdr:rowOff>
    </xdr:from>
    <xdr:to>
      <xdr:col>28</xdr:col>
      <xdr:colOff>587870</xdr:colOff>
      <xdr:row>21</xdr:row>
      <xdr:rowOff>62432</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6518A0EB-69ED-4934-8E0D-1023D2CB5B08}"/>
            </a:ext>
          </a:extLst>
        </xdr:cNvPr>
        <xdr:cNvSpPr/>
      </xdr:nvSpPr>
      <xdr:spPr>
        <a:xfrm>
          <a:off x="14064327" y="4328069"/>
          <a:ext cx="8748543" cy="4016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a:solidFill>
                <a:schemeClr val="bg1"/>
              </a:solidFill>
              <a:latin typeface="+mn-lt"/>
              <a:cs typeface="Arial" panose="020B0604020202020204" pitchFamily="34" charset="0"/>
            </a:rPr>
            <a:t>Certifications</a:t>
          </a:r>
          <a:endParaRPr lang="en-GB" sz="1400" baseline="0">
            <a:solidFill>
              <a:schemeClr val="bg1"/>
            </a:solidFill>
            <a:latin typeface="+mn-lt"/>
            <a:cs typeface="Arial" panose="020B0604020202020204" pitchFamily="34" charset="0"/>
          </a:endParaRPr>
        </a:p>
      </xdr:txBody>
    </xdr:sp>
    <xdr:clientData/>
  </xdr:twoCellAnchor>
  <xdr:twoCellAnchor editAs="oneCell">
    <xdr:from>
      <xdr:col>28</xdr:col>
      <xdr:colOff>512096</xdr:colOff>
      <xdr:row>1</xdr:row>
      <xdr:rowOff>122904</xdr:rowOff>
    </xdr:from>
    <xdr:to>
      <xdr:col>30</xdr:col>
      <xdr:colOff>294537</xdr:colOff>
      <xdr:row>6</xdr:row>
      <xdr:rowOff>0</xdr:rowOff>
    </xdr:to>
    <xdr:pic>
      <xdr:nvPicPr>
        <xdr:cNvPr id="19" name="Graphic 18">
          <a:extLst>
            <a:ext uri="{FF2B5EF4-FFF2-40B4-BE49-F238E27FC236}">
              <a16:creationId xmlns:a16="http://schemas.microsoft.com/office/drawing/2014/main" id="{35C1846A-CBC5-4504-B1F6-43B5AD0CF194}"/>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2737096" y="345154"/>
          <a:ext cx="1369941" cy="988346"/>
        </a:xfrm>
        <a:prstGeom prst="rect">
          <a:avLst/>
        </a:prstGeom>
      </xdr:spPr>
    </xdr:pic>
    <xdr:clientData/>
  </xdr:twoCellAnchor>
  <xdr:twoCellAnchor editAs="oneCell">
    <xdr:from>
      <xdr:col>0</xdr:col>
      <xdr:colOff>0</xdr:colOff>
      <xdr:row>0</xdr:row>
      <xdr:rowOff>1</xdr:rowOff>
    </xdr:from>
    <xdr:to>
      <xdr:col>17</xdr:col>
      <xdr:colOff>477829</xdr:colOff>
      <xdr:row>33</xdr:row>
      <xdr:rowOff>95251</xdr:rowOff>
    </xdr:to>
    <xdr:pic>
      <xdr:nvPicPr>
        <xdr:cNvPr id="20" name="Picture 19">
          <a:extLst>
            <a:ext uri="{FF2B5EF4-FFF2-40B4-BE49-F238E27FC236}">
              <a16:creationId xmlns:a16="http://schemas.microsoft.com/office/drawing/2014/main" id="{28104F5F-A359-442B-BAF7-1961EF4C7D5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1"/>
          <a:ext cx="13971579" cy="7429500"/>
        </a:xfrm>
        <a:prstGeom prst="rect">
          <a:avLst/>
        </a:prstGeom>
      </xdr:spPr>
    </xdr:pic>
    <xdr:clientData/>
  </xdr:twoCellAnchor>
  <xdr:oneCellAnchor>
    <xdr:from>
      <xdr:col>0</xdr:col>
      <xdr:colOff>3175</xdr:colOff>
      <xdr:row>0</xdr:row>
      <xdr:rowOff>3175</xdr:rowOff>
    </xdr:from>
    <xdr:ext cx="63500" cy="8079"/>
    <xdr:sp macro="" textlink="">
      <xdr:nvSpPr>
        <xdr:cNvPr id="21" name="TextBox 20">
          <a:extLst>
            <a:ext uri="{FF2B5EF4-FFF2-40B4-BE49-F238E27FC236}">
              <a16:creationId xmlns:a16="http://schemas.microsoft.com/office/drawing/2014/main" id="{2499B652-1158-4E6E-91E5-C687D9327319}"/>
            </a:ext>
          </a:extLst>
        </xdr:cNvPr>
        <xdr:cNvSpPr txBox="1"/>
      </xdr:nvSpPr>
      <xdr:spPr>
        <a:xfrm>
          <a:off x="3175" y="317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X0A0T</a:t>
          </a:r>
          <a:endParaRPr lang="en-DK" sz="100" kern="1200" dirty="0" err="1">
            <a:solidFill>
              <a:srgbClr val="00110C"/>
            </a:solidFill>
            <a:latin typeface="ZWAdobeF" pitchFamily="2" charset="0"/>
          </a:endParaRPr>
        </a:p>
      </xdr:txBody>
    </xdr:sp>
    <xdr:clientData/>
  </xdr:oneCellAnchor>
  <xdr:twoCellAnchor>
    <xdr:from>
      <xdr:col>17</xdr:col>
      <xdr:colOff>570577</xdr:colOff>
      <xdr:row>21</xdr:row>
      <xdr:rowOff>15519</xdr:rowOff>
    </xdr:from>
    <xdr:to>
      <xdr:col>28</xdr:col>
      <xdr:colOff>587870</xdr:colOff>
      <xdr:row>22</xdr:row>
      <xdr:rowOff>194882</xdr:rowOff>
    </xdr:to>
    <xdr:sp macro="" textlink="">
      <xdr:nvSpPr>
        <xdr:cNvPr id="22" name="Rectangle 21">
          <a:hlinkClick xmlns:r="http://schemas.openxmlformats.org/officeDocument/2006/relationships" r:id="rId10"/>
          <a:extLst>
            <a:ext uri="{FF2B5EF4-FFF2-40B4-BE49-F238E27FC236}">
              <a16:creationId xmlns:a16="http://schemas.microsoft.com/office/drawing/2014/main" id="{9E7B4C03-AE1A-4E89-A2C9-B147727D3C99}"/>
            </a:ext>
          </a:extLst>
        </xdr:cNvPr>
        <xdr:cNvSpPr/>
      </xdr:nvSpPr>
      <xdr:spPr>
        <a:xfrm>
          <a:off x="14064327" y="4682769"/>
          <a:ext cx="8748543" cy="4016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400" baseline="0">
              <a:solidFill>
                <a:schemeClr val="bg1"/>
              </a:solidFill>
              <a:latin typeface="+mn-lt"/>
              <a:cs typeface="Arial" panose="020B0604020202020204" pitchFamily="34" charset="0"/>
            </a:rPr>
            <a:t>Targets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133350</xdr:colOff>
      <xdr:row>0</xdr:row>
      <xdr:rowOff>95250</xdr:rowOff>
    </xdr:from>
    <xdr:to>
      <xdr:col>3</xdr:col>
      <xdr:colOff>609600</xdr:colOff>
      <xdr:row>2</xdr:row>
      <xdr:rowOff>128905</xdr:rowOff>
    </xdr:to>
    <xdr:pic>
      <xdr:nvPicPr>
        <xdr:cNvPr id="2" name="Picture 1">
          <a:hlinkClick xmlns:r="http://schemas.openxmlformats.org/officeDocument/2006/relationships" r:id="rId1"/>
          <a:extLst>
            <a:ext uri="{FF2B5EF4-FFF2-40B4-BE49-F238E27FC236}">
              <a16:creationId xmlns:a16="http://schemas.microsoft.com/office/drawing/2014/main" id="{EAB16A84-1746-400A-A682-0014F43E4790}"/>
            </a:ext>
          </a:extLst>
        </xdr:cNvPr>
        <xdr:cNvPicPr>
          <a:picLocks noChangeAspect="1"/>
        </xdr:cNvPicPr>
      </xdr:nvPicPr>
      <xdr:blipFill>
        <a:blip xmlns:r="http://schemas.openxmlformats.org/officeDocument/2006/relationships" r:embed="rId2"/>
        <a:stretch>
          <a:fillRect/>
        </a:stretch>
      </xdr:blipFill>
      <xdr:spPr>
        <a:xfrm>
          <a:off x="11991975" y="95250"/>
          <a:ext cx="476250" cy="490855"/>
        </a:xfrm>
        <a:prstGeom prst="rect">
          <a:avLst/>
        </a:prstGeom>
      </xdr:spPr>
    </xdr:pic>
    <xdr:clientData/>
  </xdr:twoCellAnchor>
  <xdr:twoCellAnchor editAs="oneCell">
    <xdr:from>
      <xdr:col>0</xdr:col>
      <xdr:colOff>120651</xdr:colOff>
      <xdr:row>0</xdr:row>
      <xdr:rowOff>57150</xdr:rowOff>
    </xdr:from>
    <xdr:to>
      <xdr:col>0</xdr:col>
      <xdr:colOff>762000</xdr:colOff>
      <xdr:row>2</xdr:row>
      <xdr:rowOff>116649</xdr:rowOff>
    </xdr:to>
    <xdr:pic>
      <xdr:nvPicPr>
        <xdr:cNvPr id="3" name="Graphic 2">
          <a:extLst>
            <a:ext uri="{FF2B5EF4-FFF2-40B4-BE49-F238E27FC236}">
              <a16:creationId xmlns:a16="http://schemas.microsoft.com/office/drawing/2014/main" id="{63A44AF1-CD20-4751-A92C-EBD2FCB3257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0651" y="57150"/>
          <a:ext cx="641349" cy="516699"/>
        </a:xfrm>
        <a:prstGeom prst="rect">
          <a:avLst/>
        </a:prstGeom>
      </xdr:spPr>
    </xdr:pic>
    <xdr:clientData/>
  </xdr:twoCellAnchor>
  <xdr:oneCellAnchor>
    <xdr:from>
      <xdr:col>0</xdr:col>
      <xdr:colOff>3175</xdr:colOff>
      <xdr:row>0</xdr:row>
      <xdr:rowOff>3175</xdr:rowOff>
    </xdr:from>
    <xdr:ext cx="63500" cy="8079"/>
    <xdr:sp macro="" textlink="">
      <xdr:nvSpPr>
        <xdr:cNvPr id="4" name="TextBox 3">
          <a:extLst>
            <a:ext uri="{FF2B5EF4-FFF2-40B4-BE49-F238E27FC236}">
              <a16:creationId xmlns:a16="http://schemas.microsoft.com/office/drawing/2014/main" id="{CAB8B5DC-E48D-4674-A402-21474C9E2804}"/>
            </a:ext>
          </a:extLst>
        </xdr:cNvPr>
        <xdr:cNvSpPr txBox="1"/>
      </xdr:nvSpPr>
      <xdr:spPr>
        <a:xfrm>
          <a:off x="3175" y="317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X1A0T</a:t>
          </a:r>
          <a:endParaRPr lang="en-DK" sz="100" kern="1200" dirty="0" err="1">
            <a:solidFill>
              <a:srgbClr val="00110C"/>
            </a:solidFill>
            <a:latin typeface="ZWAdobeF" pitchFamily="2"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3175</xdr:colOff>
      <xdr:row>0</xdr:row>
      <xdr:rowOff>3175</xdr:rowOff>
    </xdr:from>
    <xdr:ext cx="63500" cy="8079"/>
    <xdr:sp macro="" textlink="">
      <xdr:nvSpPr>
        <xdr:cNvPr id="4" name="TextBox 3">
          <a:extLst>
            <a:ext uri="{FF2B5EF4-FFF2-40B4-BE49-F238E27FC236}">
              <a16:creationId xmlns:a16="http://schemas.microsoft.com/office/drawing/2014/main" id="{AA2ED38A-5B90-461A-B147-0249F15664BD}"/>
            </a:ext>
          </a:extLst>
        </xdr:cNvPr>
        <xdr:cNvSpPr txBox="1"/>
      </xdr:nvSpPr>
      <xdr:spPr>
        <a:xfrm>
          <a:off x="3175" y="317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X2A0T</a:t>
          </a:r>
          <a:endParaRPr lang="en-DK" sz="100" kern="1200" dirty="0" err="1">
            <a:solidFill>
              <a:srgbClr val="00110C"/>
            </a:solidFill>
            <a:latin typeface="ZWAdobeF" pitchFamily="2" charset="0"/>
          </a:endParaRPr>
        </a:p>
      </xdr:txBody>
    </xdr:sp>
    <xdr:clientData/>
  </xdr:oneCellAnchor>
  <xdr:twoCellAnchor editAs="oneCell">
    <xdr:from>
      <xdr:col>4</xdr:col>
      <xdr:colOff>1736724</xdr:colOff>
      <xdr:row>0</xdr:row>
      <xdr:rowOff>47625</xdr:rowOff>
    </xdr:from>
    <xdr:to>
      <xdr:col>5</xdr:col>
      <xdr:colOff>12699</xdr:colOff>
      <xdr:row>0</xdr:row>
      <xdr:rowOff>548005</xdr:rowOff>
    </xdr:to>
    <xdr:pic>
      <xdr:nvPicPr>
        <xdr:cNvPr id="5" name="Picture 4">
          <a:hlinkClick xmlns:r="http://schemas.openxmlformats.org/officeDocument/2006/relationships" r:id="rId1"/>
          <a:extLst>
            <a:ext uri="{FF2B5EF4-FFF2-40B4-BE49-F238E27FC236}">
              <a16:creationId xmlns:a16="http://schemas.microsoft.com/office/drawing/2014/main" id="{856F3786-F7F4-433B-B08A-9ECD61150010}"/>
            </a:ext>
          </a:extLst>
        </xdr:cNvPr>
        <xdr:cNvPicPr>
          <a:picLocks noChangeAspect="1"/>
        </xdr:cNvPicPr>
      </xdr:nvPicPr>
      <xdr:blipFill>
        <a:blip xmlns:r="http://schemas.openxmlformats.org/officeDocument/2006/relationships" r:embed="rId2"/>
        <a:stretch>
          <a:fillRect/>
        </a:stretch>
      </xdr:blipFill>
      <xdr:spPr>
        <a:xfrm>
          <a:off x="15509874" y="47625"/>
          <a:ext cx="476250" cy="500380"/>
        </a:xfrm>
        <a:prstGeom prst="rect">
          <a:avLst/>
        </a:prstGeom>
      </xdr:spPr>
    </xdr:pic>
    <xdr:clientData/>
  </xdr:twoCellAnchor>
  <xdr:twoCellAnchor editAs="oneCell">
    <xdr:from>
      <xdr:col>0</xdr:col>
      <xdr:colOff>104776</xdr:colOff>
      <xdr:row>0</xdr:row>
      <xdr:rowOff>47625</xdr:rowOff>
    </xdr:from>
    <xdr:to>
      <xdr:col>0</xdr:col>
      <xdr:colOff>662000</xdr:colOff>
      <xdr:row>0</xdr:row>
      <xdr:rowOff>504825</xdr:rowOff>
    </xdr:to>
    <xdr:pic>
      <xdr:nvPicPr>
        <xdr:cNvPr id="6" name="Graphic 5">
          <a:extLst>
            <a:ext uri="{FF2B5EF4-FFF2-40B4-BE49-F238E27FC236}">
              <a16:creationId xmlns:a16="http://schemas.microsoft.com/office/drawing/2014/main" id="{ECA37207-F6DA-4CD8-B0F1-E38F6B78BE7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04776" y="47625"/>
          <a:ext cx="557224"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3175</xdr:colOff>
      <xdr:row>0</xdr:row>
      <xdr:rowOff>3175</xdr:rowOff>
    </xdr:from>
    <xdr:ext cx="63500" cy="8079"/>
    <xdr:sp macro="" textlink="">
      <xdr:nvSpPr>
        <xdr:cNvPr id="2" name="TextBox 1">
          <a:extLst>
            <a:ext uri="{FF2B5EF4-FFF2-40B4-BE49-F238E27FC236}">
              <a16:creationId xmlns:a16="http://schemas.microsoft.com/office/drawing/2014/main" id="{7171390C-9F7A-4B76-8A64-6F67BE69617C}"/>
            </a:ext>
          </a:extLst>
        </xdr:cNvPr>
        <xdr:cNvSpPr txBox="1"/>
      </xdr:nvSpPr>
      <xdr:spPr>
        <a:xfrm>
          <a:off x="3175" y="317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X2A0T</a:t>
          </a:r>
          <a:endParaRPr lang="en-DK" sz="100" kern="1200" dirty="0" err="1">
            <a:solidFill>
              <a:srgbClr val="00110C"/>
            </a:solidFill>
            <a:latin typeface="ZWAdobeF" pitchFamily="2" charset="0"/>
          </a:endParaRPr>
        </a:p>
      </xdr:txBody>
    </xdr:sp>
    <xdr:clientData/>
  </xdr:oneCellAnchor>
  <xdr:twoCellAnchor editAs="oneCell">
    <xdr:from>
      <xdr:col>21</xdr:col>
      <xdr:colOff>241298</xdr:colOff>
      <xdr:row>0</xdr:row>
      <xdr:rowOff>47625</xdr:rowOff>
    </xdr:from>
    <xdr:to>
      <xdr:col>21</xdr:col>
      <xdr:colOff>720723</xdr:colOff>
      <xdr:row>0</xdr:row>
      <xdr:rowOff>548005</xdr:rowOff>
    </xdr:to>
    <xdr:pic>
      <xdr:nvPicPr>
        <xdr:cNvPr id="5" name="Picture 4">
          <a:hlinkClick xmlns:r="http://schemas.openxmlformats.org/officeDocument/2006/relationships" r:id="rId1"/>
          <a:extLst>
            <a:ext uri="{FF2B5EF4-FFF2-40B4-BE49-F238E27FC236}">
              <a16:creationId xmlns:a16="http://schemas.microsoft.com/office/drawing/2014/main" id="{E28D6FCC-7AB0-461E-92DD-2D0D80B4DAA4}"/>
            </a:ext>
          </a:extLst>
        </xdr:cNvPr>
        <xdr:cNvPicPr>
          <a:picLocks noChangeAspect="1"/>
        </xdr:cNvPicPr>
      </xdr:nvPicPr>
      <xdr:blipFill>
        <a:blip xmlns:r="http://schemas.openxmlformats.org/officeDocument/2006/relationships" r:embed="rId2"/>
        <a:stretch>
          <a:fillRect/>
        </a:stretch>
      </xdr:blipFill>
      <xdr:spPr>
        <a:xfrm>
          <a:off x="15481298" y="47625"/>
          <a:ext cx="476250" cy="500380"/>
        </a:xfrm>
        <a:prstGeom prst="rect">
          <a:avLst/>
        </a:prstGeom>
      </xdr:spPr>
    </xdr:pic>
    <xdr:clientData/>
  </xdr:twoCellAnchor>
  <xdr:twoCellAnchor editAs="oneCell">
    <xdr:from>
      <xdr:col>0</xdr:col>
      <xdr:colOff>76200</xdr:colOff>
      <xdr:row>0</xdr:row>
      <xdr:rowOff>47625</xdr:rowOff>
    </xdr:from>
    <xdr:to>
      <xdr:col>0</xdr:col>
      <xdr:colOff>642949</xdr:colOff>
      <xdr:row>0</xdr:row>
      <xdr:rowOff>511175</xdr:rowOff>
    </xdr:to>
    <xdr:pic>
      <xdr:nvPicPr>
        <xdr:cNvPr id="6" name="Graphic 5">
          <a:extLst>
            <a:ext uri="{FF2B5EF4-FFF2-40B4-BE49-F238E27FC236}">
              <a16:creationId xmlns:a16="http://schemas.microsoft.com/office/drawing/2014/main" id="{782C228B-C21C-4E78-8B39-C1EB8D1643C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6200" y="47625"/>
          <a:ext cx="557224" cy="4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3175</xdr:colOff>
      <xdr:row>0</xdr:row>
      <xdr:rowOff>3175</xdr:rowOff>
    </xdr:from>
    <xdr:ext cx="63500" cy="8079"/>
    <xdr:sp macro="" textlink="">
      <xdr:nvSpPr>
        <xdr:cNvPr id="4" name="TextBox 3">
          <a:extLst>
            <a:ext uri="{FF2B5EF4-FFF2-40B4-BE49-F238E27FC236}">
              <a16:creationId xmlns:a16="http://schemas.microsoft.com/office/drawing/2014/main" id="{98458FAB-1A82-4BD1-8D0B-A6500A0D8E64}"/>
            </a:ext>
          </a:extLst>
        </xdr:cNvPr>
        <xdr:cNvSpPr txBox="1"/>
      </xdr:nvSpPr>
      <xdr:spPr>
        <a:xfrm>
          <a:off x="3175" y="317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X3A0T</a:t>
          </a:r>
          <a:endParaRPr lang="en-DK" sz="100" kern="1200" dirty="0" err="1">
            <a:solidFill>
              <a:srgbClr val="00110C"/>
            </a:solidFill>
            <a:latin typeface="ZWAdobeF" pitchFamily="2" charset="0"/>
          </a:endParaRPr>
        </a:p>
      </xdr:txBody>
    </xdr:sp>
    <xdr:clientData/>
  </xdr:oneCellAnchor>
  <xdr:twoCellAnchor editAs="oneCell">
    <xdr:from>
      <xdr:col>5</xdr:col>
      <xdr:colOff>174623</xdr:colOff>
      <xdr:row>0</xdr:row>
      <xdr:rowOff>66675</xdr:rowOff>
    </xdr:from>
    <xdr:to>
      <xdr:col>5</xdr:col>
      <xdr:colOff>650873</xdr:colOff>
      <xdr:row>0</xdr:row>
      <xdr:rowOff>567055</xdr:rowOff>
    </xdr:to>
    <xdr:pic>
      <xdr:nvPicPr>
        <xdr:cNvPr id="5" name="Picture 4">
          <a:hlinkClick xmlns:r="http://schemas.openxmlformats.org/officeDocument/2006/relationships" r:id="rId1"/>
          <a:extLst>
            <a:ext uri="{FF2B5EF4-FFF2-40B4-BE49-F238E27FC236}">
              <a16:creationId xmlns:a16="http://schemas.microsoft.com/office/drawing/2014/main" id="{12F36880-13DA-4E4F-BC74-E25F445873C2}"/>
            </a:ext>
          </a:extLst>
        </xdr:cNvPr>
        <xdr:cNvPicPr>
          <a:picLocks noChangeAspect="1"/>
        </xdr:cNvPicPr>
      </xdr:nvPicPr>
      <xdr:blipFill>
        <a:blip xmlns:r="http://schemas.openxmlformats.org/officeDocument/2006/relationships" r:embed="rId2"/>
        <a:stretch>
          <a:fillRect/>
        </a:stretch>
      </xdr:blipFill>
      <xdr:spPr>
        <a:xfrm>
          <a:off x="14119223" y="66675"/>
          <a:ext cx="476250" cy="500380"/>
        </a:xfrm>
        <a:prstGeom prst="rect">
          <a:avLst/>
        </a:prstGeom>
      </xdr:spPr>
    </xdr:pic>
    <xdr:clientData/>
  </xdr:twoCellAnchor>
  <xdr:twoCellAnchor editAs="oneCell">
    <xdr:from>
      <xdr:col>0</xdr:col>
      <xdr:colOff>76200</xdr:colOff>
      <xdr:row>0</xdr:row>
      <xdr:rowOff>85725</xdr:rowOff>
    </xdr:from>
    <xdr:to>
      <xdr:col>0</xdr:col>
      <xdr:colOff>633424</xdr:colOff>
      <xdr:row>0</xdr:row>
      <xdr:rowOff>542925</xdr:rowOff>
    </xdr:to>
    <xdr:pic>
      <xdr:nvPicPr>
        <xdr:cNvPr id="6" name="Graphic 5">
          <a:extLst>
            <a:ext uri="{FF2B5EF4-FFF2-40B4-BE49-F238E27FC236}">
              <a16:creationId xmlns:a16="http://schemas.microsoft.com/office/drawing/2014/main" id="{5D97D12A-14CC-4C76-A38D-CF21293AD17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6200" y="85725"/>
          <a:ext cx="557224" cy="457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3175</xdr:colOff>
      <xdr:row>0</xdr:row>
      <xdr:rowOff>3175</xdr:rowOff>
    </xdr:from>
    <xdr:ext cx="63500" cy="8079"/>
    <xdr:sp macro="" textlink="">
      <xdr:nvSpPr>
        <xdr:cNvPr id="4" name="TextBox 3">
          <a:extLst>
            <a:ext uri="{FF2B5EF4-FFF2-40B4-BE49-F238E27FC236}">
              <a16:creationId xmlns:a16="http://schemas.microsoft.com/office/drawing/2014/main" id="{4C7AC79C-45CE-4F41-9EC4-173D51E4C848}"/>
            </a:ext>
          </a:extLst>
        </xdr:cNvPr>
        <xdr:cNvSpPr txBox="1"/>
      </xdr:nvSpPr>
      <xdr:spPr>
        <a:xfrm>
          <a:off x="3175" y="317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X4A0T</a:t>
          </a:r>
          <a:endParaRPr lang="en-DK" sz="100" kern="1200" dirty="0" err="1">
            <a:solidFill>
              <a:srgbClr val="00110C"/>
            </a:solidFill>
            <a:latin typeface="ZWAdobeF" pitchFamily="2" charset="0"/>
          </a:endParaRPr>
        </a:p>
      </xdr:txBody>
    </xdr:sp>
    <xdr:clientData/>
  </xdr:oneCellAnchor>
  <xdr:twoCellAnchor editAs="oneCell">
    <xdr:from>
      <xdr:col>5</xdr:col>
      <xdr:colOff>295275</xdr:colOff>
      <xdr:row>0</xdr:row>
      <xdr:rowOff>19050</xdr:rowOff>
    </xdr:from>
    <xdr:to>
      <xdr:col>5</xdr:col>
      <xdr:colOff>774698</xdr:colOff>
      <xdr:row>0</xdr:row>
      <xdr:rowOff>519430</xdr:rowOff>
    </xdr:to>
    <xdr:pic>
      <xdr:nvPicPr>
        <xdr:cNvPr id="5" name="Picture 4">
          <a:hlinkClick xmlns:r="http://schemas.openxmlformats.org/officeDocument/2006/relationships" r:id="rId1"/>
          <a:extLst>
            <a:ext uri="{FF2B5EF4-FFF2-40B4-BE49-F238E27FC236}">
              <a16:creationId xmlns:a16="http://schemas.microsoft.com/office/drawing/2014/main" id="{BBC37DEC-8FF3-4504-8E9A-D7E19F1F178E}"/>
            </a:ext>
          </a:extLst>
        </xdr:cNvPr>
        <xdr:cNvPicPr>
          <a:picLocks noChangeAspect="1"/>
        </xdr:cNvPicPr>
      </xdr:nvPicPr>
      <xdr:blipFill>
        <a:blip xmlns:r="http://schemas.openxmlformats.org/officeDocument/2006/relationships" r:embed="rId2"/>
        <a:stretch>
          <a:fillRect/>
        </a:stretch>
      </xdr:blipFill>
      <xdr:spPr>
        <a:xfrm>
          <a:off x="14068425" y="19050"/>
          <a:ext cx="479423" cy="500380"/>
        </a:xfrm>
        <a:prstGeom prst="rect">
          <a:avLst/>
        </a:prstGeom>
      </xdr:spPr>
    </xdr:pic>
    <xdr:clientData/>
  </xdr:twoCellAnchor>
  <xdr:twoCellAnchor editAs="oneCell">
    <xdr:from>
      <xdr:col>0</xdr:col>
      <xdr:colOff>76200</xdr:colOff>
      <xdr:row>0</xdr:row>
      <xdr:rowOff>47625</xdr:rowOff>
    </xdr:from>
    <xdr:to>
      <xdr:col>0</xdr:col>
      <xdr:colOff>633424</xdr:colOff>
      <xdr:row>0</xdr:row>
      <xdr:rowOff>504825</xdr:rowOff>
    </xdr:to>
    <xdr:pic>
      <xdr:nvPicPr>
        <xdr:cNvPr id="6" name="Graphic 5">
          <a:extLst>
            <a:ext uri="{FF2B5EF4-FFF2-40B4-BE49-F238E27FC236}">
              <a16:creationId xmlns:a16="http://schemas.microsoft.com/office/drawing/2014/main" id="{36A8B3B3-9DC2-4EE1-9ECE-2160AA463FB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6200" y="47625"/>
          <a:ext cx="557224" cy="45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3175</xdr:colOff>
      <xdr:row>0</xdr:row>
      <xdr:rowOff>3175</xdr:rowOff>
    </xdr:from>
    <xdr:ext cx="63500" cy="8079"/>
    <xdr:sp macro="" textlink="">
      <xdr:nvSpPr>
        <xdr:cNvPr id="4" name="TextBox 3">
          <a:extLst>
            <a:ext uri="{FF2B5EF4-FFF2-40B4-BE49-F238E27FC236}">
              <a16:creationId xmlns:a16="http://schemas.microsoft.com/office/drawing/2014/main" id="{52A94F36-D821-4953-BD06-8597E27DA196}"/>
            </a:ext>
          </a:extLst>
        </xdr:cNvPr>
        <xdr:cNvSpPr txBox="1"/>
      </xdr:nvSpPr>
      <xdr:spPr>
        <a:xfrm>
          <a:off x="3175" y="317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X5A0T</a:t>
          </a:r>
          <a:endParaRPr lang="en-DK" sz="100" kern="1200" dirty="0" err="1">
            <a:solidFill>
              <a:srgbClr val="00110C"/>
            </a:solidFill>
            <a:latin typeface="ZWAdobeF" pitchFamily="2" charset="0"/>
          </a:endParaRPr>
        </a:p>
      </xdr:txBody>
    </xdr:sp>
    <xdr:clientData/>
  </xdr:oneCellAnchor>
  <xdr:twoCellAnchor editAs="oneCell">
    <xdr:from>
      <xdr:col>5</xdr:col>
      <xdr:colOff>295275</xdr:colOff>
      <xdr:row>0</xdr:row>
      <xdr:rowOff>85725</xdr:rowOff>
    </xdr:from>
    <xdr:to>
      <xdr:col>5</xdr:col>
      <xdr:colOff>774698</xdr:colOff>
      <xdr:row>0</xdr:row>
      <xdr:rowOff>586105</xdr:rowOff>
    </xdr:to>
    <xdr:pic>
      <xdr:nvPicPr>
        <xdr:cNvPr id="5" name="Picture 4">
          <a:hlinkClick xmlns:r="http://schemas.openxmlformats.org/officeDocument/2006/relationships" r:id="rId1"/>
          <a:extLst>
            <a:ext uri="{FF2B5EF4-FFF2-40B4-BE49-F238E27FC236}">
              <a16:creationId xmlns:a16="http://schemas.microsoft.com/office/drawing/2014/main" id="{D7C21A2E-75E7-42C1-9357-12816FA451D5}"/>
            </a:ext>
          </a:extLst>
        </xdr:cNvPr>
        <xdr:cNvPicPr>
          <a:picLocks noChangeAspect="1"/>
        </xdr:cNvPicPr>
      </xdr:nvPicPr>
      <xdr:blipFill>
        <a:blip xmlns:r="http://schemas.openxmlformats.org/officeDocument/2006/relationships" r:embed="rId2"/>
        <a:stretch>
          <a:fillRect/>
        </a:stretch>
      </xdr:blipFill>
      <xdr:spPr>
        <a:xfrm>
          <a:off x="14239875" y="85725"/>
          <a:ext cx="479423" cy="500380"/>
        </a:xfrm>
        <a:prstGeom prst="rect">
          <a:avLst/>
        </a:prstGeom>
      </xdr:spPr>
    </xdr:pic>
    <xdr:clientData/>
  </xdr:twoCellAnchor>
  <xdr:twoCellAnchor editAs="oneCell">
    <xdr:from>
      <xdr:col>0</xdr:col>
      <xdr:colOff>57150</xdr:colOff>
      <xdr:row>0</xdr:row>
      <xdr:rowOff>76200</xdr:rowOff>
    </xdr:from>
    <xdr:to>
      <xdr:col>0</xdr:col>
      <xdr:colOff>614374</xdr:colOff>
      <xdr:row>0</xdr:row>
      <xdr:rowOff>533400</xdr:rowOff>
    </xdr:to>
    <xdr:pic>
      <xdr:nvPicPr>
        <xdr:cNvPr id="6" name="Graphic 5">
          <a:extLst>
            <a:ext uri="{FF2B5EF4-FFF2-40B4-BE49-F238E27FC236}">
              <a16:creationId xmlns:a16="http://schemas.microsoft.com/office/drawing/2014/main" id="{4C22F588-77FE-41FE-B6C7-D0614FD0172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7150" y="76200"/>
          <a:ext cx="557224" cy="457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3175</xdr:rowOff>
    </xdr:from>
    <xdr:ext cx="63500" cy="8079"/>
    <xdr:sp macro="" textlink="">
      <xdr:nvSpPr>
        <xdr:cNvPr id="21" name="TextBox 20">
          <a:extLst>
            <a:ext uri="{FF2B5EF4-FFF2-40B4-BE49-F238E27FC236}">
              <a16:creationId xmlns:a16="http://schemas.microsoft.com/office/drawing/2014/main" id="{0A07D097-5B70-43A1-8EC1-486B79A2FB28}"/>
            </a:ext>
          </a:extLst>
        </xdr:cNvPr>
        <xdr:cNvSpPr txBox="1"/>
      </xdr:nvSpPr>
      <xdr:spPr>
        <a:xfrm>
          <a:off x="0" y="63182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X6A0T</a:t>
          </a:r>
          <a:endParaRPr lang="en-DK" sz="100" kern="1200" dirty="0" err="1">
            <a:solidFill>
              <a:srgbClr val="00110C"/>
            </a:solidFill>
            <a:latin typeface="ZWAdobeF" pitchFamily="2" charset="0"/>
          </a:endParaRPr>
        </a:p>
      </xdr:txBody>
    </xdr:sp>
    <xdr:clientData/>
  </xdr:oneCellAnchor>
  <xdr:oneCellAnchor>
    <xdr:from>
      <xdr:col>0</xdr:col>
      <xdr:colOff>3175</xdr:colOff>
      <xdr:row>19</xdr:row>
      <xdr:rowOff>3175</xdr:rowOff>
    </xdr:from>
    <xdr:ext cx="63500" cy="8079"/>
    <xdr:sp macro="" textlink="">
      <xdr:nvSpPr>
        <xdr:cNvPr id="22" name="TextBox 21">
          <a:extLst>
            <a:ext uri="{FF2B5EF4-FFF2-40B4-BE49-F238E27FC236}">
              <a16:creationId xmlns:a16="http://schemas.microsoft.com/office/drawing/2014/main" id="{A5E86E62-C0FD-4FB3-AFF5-D855329C3358}"/>
            </a:ext>
          </a:extLst>
        </xdr:cNvPr>
        <xdr:cNvSpPr txBox="1"/>
      </xdr:nvSpPr>
      <xdr:spPr>
        <a:xfrm>
          <a:off x="3175" y="5480050"/>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X6A1T</a:t>
          </a:r>
          <a:endParaRPr lang="en-DK" sz="100" kern="1200" dirty="0" err="1">
            <a:solidFill>
              <a:srgbClr val="00110C"/>
            </a:solidFill>
            <a:latin typeface="ZWAdobeF" pitchFamily="2" charset="0"/>
          </a:endParaRPr>
        </a:p>
      </xdr:txBody>
    </xdr:sp>
    <xdr:clientData/>
  </xdr:oneCellAnchor>
  <xdr:oneCellAnchor>
    <xdr:from>
      <xdr:col>0</xdr:col>
      <xdr:colOff>3175</xdr:colOff>
      <xdr:row>23</xdr:row>
      <xdr:rowOff>3175</xdr:rowOff>
    </xdr:from>
    <xdr:ext cx="63500" cy="8079"/>
    <xdr:sp macro="" textlink="">
      <xdr:nvSpPr>
        <xdr:cNvPr id="23" name="TextBox 22">
          <a:extLst>
            <a:ext uri="{FF2B5EF4-FFF2-40B4-BE49-F238E27FC236}">
              <a16:creationId xmlns:a16="http://schemas.microsoft.com/office/drawing/2014/main" id="{F5573838-5E70-44AB-ACEB-E5383EE877AD}"/>
            </a:ext>
          </a:extLst>
        </xdr:cNvPr>
        <xdr:cNvSpPr txBox="1"/>
      </xdr:nvSpPr>
      <xdr:spPr>
        <a:xfrm>
          <a:off x="3175" y="6851650"/>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X6A2T</a:t>
          </a:r>
          <a:endParaRPr lang="en-DK" sz="100" kern="1200" dirty="0" err="1">
            <a:solidFill>
              <a:srgbClr val="00110C"/>
            </a:solidFill>
            <a:latin typeface="ZWAdobeF" pitchFamily="2" charset="0"/>
          </a:endParaRPr>
        </a:p>
      </xdr:txBody>
    </xdr:sp>
    <xdr:clientData/>
  </xdr:oneCellAnchor>
  <xdr:oneCellAnchor>
    <xdr:from>
      <xdr:col>0</xdr:col>
      <xdr:colOff>3175</xdr:colOff>
      <xdr:row>25</xdr:row>
      <xdr:rowOff>3175</xdr:rowOff>
    </xdr:from>
    <xdr:ext cx="63500" cy="8079"/>
    <xdr:sp macro="" textlink="">
      <xdr:nvSpPr>
        <xdr:cNvPr id="24" name="TextBox 23">
          <a:extLst>
            <a:ext uri="{FF2B5EF4-FFF2-40B4-BE49-F238E27FC236}">
              <a16:creationId xmlns:a16="http://schemas.microsoft.com/office/drawing/2014/main" id="{80B5EAB5-747F-460C-A27C-72EC0D8672DE}"/>
            </a:ext>
          </a:extLst>
        </xdr:cNvPr>
        <xdr:cNvSpPr txBox="1"/>
      </xdr:nvSpPr>
      <xdr:spPr>
        <a:xfrm>
          <a:off x="3175" y="7308850"/>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X6A3T</a:t>
          </a:r>
          <a:endParaRPr lang="en-DK" sz="100" kern="1200" dirty="0" err="1">
            <a:solidFill>
              <a:srgbClr val="00110C"/>
            </a:solidFill>
            <a:latin typeface="ZWAdobeF" pitchFamily="2" charset="0"/>
          </a:endParaRPr>
        </a:p>
      </xdr:txBody>
    </xdr:sp>
    <xdr:clientData/>
  </xdr:oneCellAnchor>
  <xdr:oneCellAnchor>
    <xdr:from>
      <xdr:col>0</xdr:col>
      <xdr:colOff>3175</xdr:colOff>
      <xdr:row>27</xdr:row>
      <xdr:rowOff>3175</xdr:rowOff>
    </xdr:from>
    <xdr:ext cx="63500" cy="8079"/>
    <xdr:sp macro="" textlink="">
      <xdr:nvSpPr>
        <xdr:cNvPr id="25" name="TextBox 24">
          <a:extLst>
            <a:ext uri="{FF2B5EF4-FFF2-40B4-BE49-F238E27FC236}">
              <a16:creationId xmlns:a16="http://schemas.microsoft.com/office/drawing/2014/main" id="{03FCBE9D-A838-4D0D-999E-5F7304050951}"/>
            </a:ext>
          </a:extLst>
        </xdr:cNvPr>
        <xdr:cNvSpPr txBox="1"/>
      </xdr:nvSpPr>
      <xdr:spPr>
        <a:xfrm>
          <a:off x="3175" y="8223250"/>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X6A4T</a:t>
          </a:r>
          <a:endParaRPr lang="en-DK" sz="100" kern="1200" dirty="0" err="1">
            <a:solidFill>
              <a:srgbClr val="00110C"/>
            </a:solidFill>
            <a:latin typeface="ZWAdobeF" pitchFamily="2" charset="0"/>
          </a:endParaRPr>
        </a:p>
      </xdr:txBody>
    </xdr:sp>
    <xdr:clientData/>
  </xdr:oneCellAnchor>
  <xdr:oneCellAnchor>
    <xdr:from>
      <xdr:col>0</xdr:col>
      <xdr:colOff>3175</xdr:colOff>
      <xdr:row>40</xdr:row>
      <xdr:rowOff>3175</xdr:rowOff>
    </xdr:from>
    <xdr:ext cx="63500" cy="8079"/>
    <xdr:sp macro="" textlink="">
      <xdr:nvSpPr>
        <xdr:cNvPr id="26" name="TextBox 25">
          <a:extLst>
            <a:ext uri="{FF2B5EF4-FFF2-40B4-BE49-F238E27FC236}">
              <a16:creationId xmlns:a16="http://schemas.microsoft.com/office/drawing/2014/main" id="{580269C4-865F-4159-BBD8-5D8DEF12232D}"/>
            </a:ext>
          </a:extLst>
        </xdr:cNvPr>
        <xdr:cNvSpPr txBox="1"/>
      </xdr:nvSpPr>
      <xdr:spPr>
        <a:xfrm>
          <a:off x="3175" y="11880850"/>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X6A5T</a:t>
          </a:r>
          <a:endParaRPr lang="en-DK" sz="100" kern="1200" dirty="0" err="1">
            <a:solidFill>
              <a:srgbClr val="00110C"/>
            </a:solidFill>
            <a:latin typeface="ZWAdobeF" pitchFamily="2" charset="0"/>
          </a:endParaRPr>
        </a:p>
      </xdr:txBody>
    </xdr:sp>
    <xdr:clientData/>
  </xdr:oneCellAnchor>
  <xdr:oneCellAnchor>
    <xdr:from>
      <xdr:col>0</xdr:col>
      <xdr:colOff>3175</xdr:colOff>
      <xdr:row>38</xdr:row>
      <xdr:rowOff>3175</xdr:rowOff>
    </xdr:from>
    <xdr:ext cx="63500" cy="8079"/>
    <xdr:sp macro="" textlink="">
      <xdr:nvSpPr>
        <xdr:cNvPr id="27" name="TextBox 26">
          <a:extLst>
            <a:ext uri="{FF2B5EF4-FFF2-40B4-BE49-F238E27FC236}">
              <a16:creationId xmlns:a16="http://schemas.microsoft.com/office/drawing/2014/main" id="{91A9C531-16A2-4E08-8B89-DCA42886A448}"/>
            </a:ext>
          </a:extLst>
        </xdr:cNvPr>
        <xdr:cNvSpPr txBox="1"/>
      </xdr:nvSpPr>
      <xdr:spPr>
        <a:xfrm>
          <a:off x="3175" y="11423650"/>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X6A6T</a:t>
          </a:r>
          <a:endParaRPr lang="en-DK" sz="100" kern="1200" dirty="0" err="1">
            <a:solidFill>
              <a:srgbClr val="00110C"/>
            </a:solidFill>
            <a:latin typeface="ZWAdobeF" pitchFamily="2" charset="0"/>
          </a:endParaRPr>
        </a:p>
      </xdr:txBody>
    </xdr:sp>
    <xdr:clientData/>
  </xdr:oneCellAnchor>
  <xdr:oneCellAnchor>
    <xdr:from>
      <xdr:col>0</xdr:col>
      <xdr:colOff>3175</xdr:colOff>
      <xdr:row>81</xdr:row>
      <xdr:rowOff>3175</xdr:rowOff>
    </xdr:from>
    <xdr:ext cx="63500" cy="8079"/>
    <xdr:sp macro="" textlink="">
      <xdr:nvSpPr>
        <xdr:cNvPr id="28" name="TextBox 27">
          <a:extLst>
            <a:ext uri="{FF2B5EF4-FFF2-40B4-BE49-F238E27FC236}">
              <a16:creationId xmlns:a16="http://schemas.microsoft.com/office/drawing/2014/main" id="{A922AE57-435C-4263-A018-FE5D70035438}"/>
            </a:ext>
          </a:extLst>
        </xdr:cNvPr>
        <xdr:cNvSpPr txBox="1"/>
      </xdr:nvSpPr>
      <xdr:spPr>
        <a:xfrm>
          <a:off x="3175" y="22853650"/>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X6A7T</a:t>
          </a:r>
          <a:endParaRPr lang="en-DK" sz="100" kern="1200" dirty="0" err="1">
            <a:solidFill>
              <a:srgbClr val="00110C"/>
            </a:solidFill>
            <a:latin typeface="ZWAdobeF" pitchFamily="2" charset="0"/>
          </a:endParaRPr>
        </a:p>
      </xdr:txBody>
    </xdr:sp>
    <xdr:clientData/>
  </xdr:oneCellAnchor>
  <xdr:oneCellAnchor>
    <xdr:from>
      <xdr:col>0</xdr:col>
      <xdr:colOff>0</xdr:colOff>
      <xdr:row>96</xdr:row>
      <xdr:rowOff>3175</xdr:rowOff>
    </xdr:from>
    <xdr:ext cx="63500" cy="8079"/>
    <xdr:sp macro="" textlink="">
      <xdr:nvSpPr>
        <xdr:cNvPr id="29" name="TextBox 28">
          <a:extLst>
            <a:ext uri="{FF2B5EF4-FFF2-40B4-BE49-F238E27FC236}">
              <a16:creationId xmlns:a16="http://schemas.microsoft.com/office/drawing/2014/main" id="{D8446A6D-B946-46B9-932D-84EBE52EA3CC}"/>
            </a:ext>
          </a:extLst>
        </xdr:cNvPr>
        <xdr:cNvSpPr txBox="1"/>
      </xdr:nvSpPr>
      <xdr:spPr>
        <a:xfrm>
          <a:off x="0" y="2745422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X6A8T</a:t>
          </a:r>
          <a:endParaRPr lang="en-DK" sz="100" kern="1200" dirty="0" err="1">
            <a:solidFill>
              <a:srgbClr val="00110C"/>
            </a:solidFill>
            <a:latin typeface="ZWAdobeF" pitchFamily="2" charset="0"/>
          </a:endParaRPr>
        </a:p>
      </xdr:txBody>
    </xdr:sp>
    <xdr:clientData/>
  </xdr:oneCellAnchor>
  <xdr:oneCellAnchor>
    <xdr:from>
      <xdr:col>0</xdr:col>
      <xdr:colOff>0</xdr:colOff>
      <xdr:row>83</xdr:row>
      <xdr:rowOff>3175</xdr:rowOff>
    </xdr:from>
    <xdr:ext cx="63500" cy="8079"/>
    <xdr:sp macro="" textlink="">
      <xdr:nvSpPr>
        <xdr:cNvPr id="30" name="TextBox 29">
          <a:extLst>
            <a:ext uri="{FF2B5EF4-FFF2-40B4-BE49-F238E27FC236}">
              <a16:creationId xmlns:a16="http://schemas.microsoft.com/office/drawing/2014/main" id="{8CBAFB93-4819-4394-9B98-299E83D3D4DA}"/>
            </a:ext>
          </a:extLst>
        </xdr:cNvPr>
        <xdr:cNvSpPr txBox="1"/>
      </xdr:nvSpPr>
      <xdr:spPr>
        <a:xfrm>
          <a:off x="0" y="2402522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X6A9T</a:t>
          </a:r>
          <a:endParaRPr lang="en-DK" sz="100" kern="1200" dirty="0" err="1">
            <a:solidFill>
              <a:srgbClr val="00110C"/>
            </a:solidFill>
            <a:latin typeface="ZWAdobeF" pitchFamily="2" charset="0"/>
          </a:endParaRPr>
        </a:p>
      </xdr:txBody>
    </xdr:sp>
    <xdr:clientData/>
  </xdr:oneCellAnchor>
  <xdr:oneCellAnchor>
    <xdr:from>
      <xdr:col>0</xdr:col>
      <xdr:colOff>0</xdr:colOff>
      <xdr:row>105</xdr:row>
      <xdr:rowOff>3175</xdr:rowOff>
    </xdr:from>
    <xdr:ext cx="63500" cy="8079"/>
    <xdr:sp macro="" textlink="">
      <xdr:nvSpPr>
        <xdr:cNvPr id="31" name="TextBox 30">
          <a:extLst>
            <a:ext uri="{FF2B5EF4-FFF2-40B4-BE49-F238E27FC236}">
              <a16:creationId xmlns:a16="http://schemas.microsoft.com/office/drawing/2014/main" id="{378A65EE-17C8-4260-B7BB-C8FC5376B4D3}"/>
            </a:ext>
          </a:extLst>
        </xdr:cNvPr>
        <xdr:cNvSpPr txBox="1"/>
      </xdr:nvSpPr>
      <xdr:spPr>
        <a:xfrm>
          <a:off x="0" y="2951162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X6A10T</a:t>
          </a:r>
          <a:endParaRPr lang="en-DK" sz="100" kern="1200" dirty="0" err="1">
            <a:solidFill>
              <a:srgbClr val="00110C"/>
            </a:solidFill>
            <a:latin typeface="ZWAdobeF" pitchFamily="2" charset="0"/>
          </a:endParaRPr>
        </a:p>
      </xdr:txBody>
    </xdr:sp>
    <xdr:clientData/>
  </xdr:oneCellAnchor>
  <xdr:oneCellAnchor>
    <xdr:from>
      <xdr:col>0</xdr:col>
      <xdr:colOff>0</xdr:colOff>
      <xdr:row>108</xdr:row>
      <xdr:rowOff>3175</xdr:rowOff>
    </xdr:from>
    <xdr:ext cx="63500" cy="8079"/>
    <xdr:sp macro="" textlink="">
      <xdr:nvSpPr>
        <xdr:cNvPr id="32" name="TextBox 31">
          <a:extLst>
            <a:ext uri="{FF2B5EF4-FFF2-40B4-BE49-F238E27FC236}">
              <a16:creationId xmlns:a16="http://schemas.microsoft.com/office/drawing/2014/main" id="{D0782D8B-B2CF-4DF4-9DD7-A3A66D3B6209}"/>
            </a:ext>
          </a:extLst>
        </xdr:cNvPr>
        <xdr:cNvSpPr txBox="1"/>
      </xdr:nvSpPr>
      <xdr:spPr>
        <a:xfrm>
          <a:off x="0" y="3065462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X6A11T</a:t>
          </a:r>
          <a:endParaRPr lang="en-DK" sz="100" kern="1200" dirty="0" err="1">
            <a:solidFill>
              <a:srgbClr val="00110C"/>
            </a:solidFill>
            <a:latin typeface="ZWAdobeF" pitchFamily="2" charset="0"/>
          </a:endParaRPr>
        </a:p>
      </xdr:txBody>
    </xdr:sp>
    <xdr:clientData/>
  </xdr:oneCellAnchor>
  <xdr:oneCellAnchor>
    <xdr:from>
      <xdr:col>0</xdr:col>
      <xdr:colOff>0</xdr:colOff>
      <xdr:row>110</xdr:row>
      <xdr:rowOff>3175</xdr:rowOff>
    </xdr:from>
    <xdr:ext cx="63500" cy="8079"/>
    <xdr:sp macro="" textlink="">
      <xdr:nvSpPr>
        <xdr:cNvPr id="33" name="TextBox 32">
          <a:extLst>
            <a:ext uri="{FF2B5EF4-FFF2-40B4-BE49-F238E27FC236}">
              <a16:creationId xmlns:a16="http://schemas.microsoft.com/office/drawing/2014/main" id="{479D9643-41D2-4B32-A36A-D558A072F325}"/>
            </a:ext>
          </a:extLst>
        </xdr:cNvPr>
        <xdr:cNvSpPr txBox="1"/>
      </xdr:nvSpPr>
      <xdr:spPr>
        <a:xfrm>
          <a:off x="0" y="3156902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X6A12T</a:t>
          </a:r>
          <a:endParaRPr lang="en-DK" sz="100" kern="1200" dirty="0" err="1">
            <a:solidFill>
              <a:srgbClr val="00110C"/>
            </a:solidFill>
            <a:latin typeface="ZWAdobeF" pitchFamily="2" charset="0"/>
          </a:endParaRPr>
        </a:p>
      </xdr:txBody>
    </xdr:sp>
    <xdr:clientData/>
  </xdr:oneCellAnchor>
  <xdr:oneCellAnchor>
    <xdr:from>
      <xdr:col>0</xdr:col>
      <xdr:colOff>0</xdr:colOff>
      <xdr:row>112</xdr:row>
      <xdr:rowOff>3175</xdr:rowOff>
    </xdr:from>
    <xdr:ext cx="63500" cy="8079"/>
    <xdr:sp macro="" textlink="">
      <xdr:nvSpPr>
        <xdr:cNvPr id="34" name="TextBox 33">
          <a:extLst>
            <a:ext uri="{FF2B5EF4-FFF2-40B4-BE49-F238E27FC236}">
              <a16:creationId xmlns:a16="http://schemas.microsoft.com/office/drawing/2014/main" id="{B378031F-5AFB-4928-9649-085BFD054C97}"/>
            </a:ext>
          </a:extLst>
        </xdr:cNvPr>
        <xdr:cNvSpPr txBox="1"/>
      </xdr:nvSpPr>
      <xdr:spPr>
        <a:xfrm>
          <a:off x="0" y="3225482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X6A13T</a:t>
          </a:r>
          <a:endParaRPr lang="en-DK" sz="100" kern="1200" dirty="0" err="1">
            <a:solidFill>
              <a:srgbClr val="00110C"/>
            </a:solidFill>
            <a:latin typeface="ZWAdobeF" pitchFamily="2" charset="0"/>
          </a:endParaRPr>
        </a:p>
      </xdr:txBody>
    </xdr:sp>
    <xdr:clientData/>
  </xdr:oneCellAnchor>
  <xdr:oneCellAnchor>
    <xdr:from>
      <xdr:col>0</xdr:col>
      <xdr:colOff>0</xdr:colOff>
      <xdr:row>124</xdr:row>
      <xdr:rowOff>3175</xdr:rowOff>
    </xdr:from>
    <xdr:ext cx="63500" cy="8079"/>
    <xdr:sp macro="" textlink="">
      <xdr:nvSpPr>
        <xdr:cNvPr id="35" name="TextBox 34">
          <a:extLst>
            <a:ext uri="{FF2B5EF4-FFF2-40B4-BE49-F238E27FC236}">
              <a16:creationId xmlns:a16="http://schemas.microsoft.com/office/drawing/2014/main" id="{2E4B31E7-1B15-4DEE-AE45-21274BCD547F}"/>
            </a:ext>
          </a:extLst>
        </xdr:cNvPr>
        <xdr:cNvSpPr txBox="1"/>
      </xdr:nvSpPr>
      <xdr:spPr>
        <a:xfrm>
          <a:off x="0" y="3522662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X6A14T</a:t>
          </a:r>
          <a:endParaRPr lang="en-DK" sz="100" kern="1200" dirty="0" err="1">
            <a:solidFill>
              <a:srgbClr val="00110C"/>
            </a:solidFill>
            <a:latin typeface="ZWAdobeF" pitchFamily="2" charset="0"/>
          </a:endParaRPr>
        </a:p>
      </xdr:txBody>
    </xdr:sp>
    <xdr:clientData/>
  </xdr:oneCellAnchor>
  <xdr:oneCellAnchor>
    <xdr:from>
      <xdr:col>0</xdr:col>
      <xdr:colOff>0</xdr:colOff>
      <xdr:row>126</xdr:row>
      <xdr:rowOff>3175</xdr:rowOff>
    </xdr:from>
    <xdr:ext cx="63500" cy="8079"/>
    <xdr:sp macro="" textlink="">
      <xdr:nvSpPr>
        <xdr:cNvPr id="36" name="TextBox 35">
          <a:extLst>
            <a:ext uri="{FF2B5EF4-FFF2-40B4-BE49-F238E27FC236}">
              <a16:creationId xmlns:a16="http://schemas.microsoft.com/office/drawing/2014/main" id="{B6FAA31F-CB1F-4D63-BF37-EC268F12EBE9}"/>
            </a:ext>
          </a:extLst>
        </xdr:cNvPr>
        <xdr:cNvSpPr txBox="1"/>
      </xdr:nvSpPr>
      <xdr:spPr>
        <a:xfrm>
          <a:off x="0" y="3614102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X6A15T</a:t>
          </a:r>
          <a:endParaRPr lang="en-DK" sz="100" kern="1200" dirty="0" err="1">
            <a:solidFill>
              <a:srgbClr val="00110C"/>
            </a:solidFill>
            <a:latin typeface="ZWAdobeF" pitchFamily="2" charset="0"/>
          </a:endParaRPr>
        </a:p>
      </xdr:txBody>
    </xdr:sp>
    <xdr:clientData/>
  </xdr:oneCellAnchor>
  <xdr:oneCellAnchor>
    <xdr:from>
      <xdr:col>0</xdr:col>
      <xdr:colOff>0</xdr:colOff>
      <xdr:row>131</xdr:row>
      <xdr:rowOff>3175</xdr:rowOff>
    </xdr:from>
    <xdr:ext cx="63500" cy="8079"/>
    <xdr:sp macro="" textlink="">
      <xdr:nvSpPr>
        <xdr:cNvPr id="37" name="TextBox 36">
          <a:extLst>
            <a:ext uri="{FF2B5EF4-FFF2-40B4-BE49-F238E27FC236}">
              <a16:creationId xmlns:a16="http://schemas.microsoft.com/office/drawing/2014/main" id="{53CA63EA-17B7-4E34-B86F-6FC124E3F05C}"/>
            </a:ext>
          </a:extLst>
        </xdr:cNvPr>
        <xdr:cNvSpPr txBox="1"/>
      </xdr:nvSpPr>
      <xdr:spPr>
        <a:xfrm>
          <a:off x="0" y="37512625"/>
          <a:ext cx="63500" cy="8079"/>
        </a:xfrm>
        <a:prstGeom prst="rect">
          <a:avLst/>
        </a:prstGeom>
        <a:noFill/>
      </xdr:spPr>
      <xdr:txBody>
        <a:bodyPr vertOverflow="clip" horzOverflow="clip" vert="horz" wrap="square" lIns="0" tIns="0" rIns="0" bIns="0" rtlCol="0" anchor="t">
          <a:spAutoFit/>
        </a:bodyPr>
        <a:lstStyle/>
        <a:p>
          <a:pPr marL="180000" indent="-180000" algn="l" rtl="0">
            <a:lnSpc>
              <a:spcPct val="105000"/>
            </a:lnSpc>
            <a:spcBef>
              <a:spcPts val="600"/>
            </a:spcBef>
            <a:buFont typeface="IBM Plex Sans" panose="020B0503050203000203" pitchFamily="34" charset="0"/>
            <a:buChar char="•"/>
          </a:pPr>
          <a:r>
            <a:rPr lang="en-US" sz="100" kern="1200" dirty="0" err="1">
              <a:solidFill>
                <a:srgbClr val="00110C"/>
              </a:solidFill>
              <a:latin typeface="ZWAdobeF" pitchFamily="2" charset="0"/>
            </a:rPr>
            <a:t>X6A16T</a:t>
          </a:r>
          <a:endParaRPr lang="en-DK" sz="100" kern="1200" dirty="0" err="1">
            <a:solidFill>
              <a:srgbClr val="00110C"/>
            </a:solidFill>
            <a:latin typeface="ZWAdobeF" pitchFamily="2" charset="0"/>
          </a:endParaRPr>
        </a:p>
      </xdr:txBody>
    </xdr:sp>
    <xdr:clientData/>
  </xdr:oneCellAnchor>
  <xdr:twoCellAnchor editAs="oneCell">
    <xdr:from>
      <xdr:col>0</xdr:col>
      <xdr:colOff>17122246</xdr:colOff>
      <xdr:row>0</xdr:row>
      <xdr:rowOff>57151</xdr:rowOff>
    </xdr:from>
    <xdr:to>
      <xdr:col>0</xdr:col>
      <xdr:colOff>17609343</xdr:colOff>
      <xdr:row>0</xdr:row>
      <xdr:rowOff>601339</xdr:rowOff>
    </xdr:to>
    <xdr:pic>
      <xdr:nvPicPr>
        <xdr:cNvPr id="38" name="Picture 37">
          <a:hlinkClick xmlns:r="http://schemas.openxmlformats.org/officeDocument/2006/relationships" r:id="rId1"/>
          <a:extLst>
            <a:ext uri="{FF2B5EF4-FFF2-40B4-BE49-F238E27FC236}">
              <a16:creationId xmlns:a16="http://schemas.microsoft.com/office/drawing/2014/main" id="{ED5BFEC9-8675-4209-9335-2BD617BE6271}"/>
            </a:ext>
          </a:extLst>
        </xdr:cNvPr>
        <xdr:cNvPicPr>
          <a:picLocks noChangeAspect="1"/>
        </xdr:cNvPicPr>
      </xdr:nvPicPr>
      <xdr:blipFill>
        <a:blip xmlns:r="http://schemas.openxmlformats.org/officeDocument/2006/relationships" r:embed="rId2"/>
        <a:stretch>
          <a:fillRect/>
        </a:stretch>
      </xdr:blipFill>
      <xdr:spPr>
        <a:xfrm>
          <a:off x="17122246" y="57151"/>
          <a:ext cx="487097" cy="544188"/>
        </a:xfrm>
        <a:prstGeom prst="rect">
          <a:avLst/>
        </a:prstGeom>
      </xdr:spPr>
    </xdr:pic>
    <xdr:clientData/>
  </xdr:twoCellAnchor>
  <xdr:twoCellAnchor editAs="oneCell">
    <xdr:from>
      <xdr:col>0</xdr:col>
      <xdr:colOff>79376</xdr:colOff>
      <xdr:row>0</xdr:row>
      <xdr:rowOff>79376</xdr:rowOff>
    </xdr:from>
    <xdr:to>
      <xdr:col>0</xdr:col>
      <xdr:colOff>560651</xdr:colOff>
      <xdr:row>0</xdr:row>
      <xdr:rowOff>547687</xdr:rowOff>
    </xdr:to>
    <xdr:pic>
      <xdr:nvPicPr>
        <xdr:cNvPr id="39" name="Graphic 38">
          <a:extLst>
            <a:ext uri="{FF2B5EF4-FFF2-40B4-BE49-F238E27FC236}">
              <a16:creationId xmlns:a16="http://schemas.microsoft.com/office/drawing/2014/main" id="{7F59B96B-AA95-436C-8A99-71E7F7E8820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9376" y="79376"/>
          <a:ext cx="481275" cy="468311"/>
        </a:xfrm>
        <a:prstGeom prst="rect">
          <a:avLst/>
        </a:prstGeom>
      </xdr:spPr>
    </xdr:pic>
    <xdr:clientData/>
  </xdr:twoCellAnchor>
</xdr:wsDr>
</file>

<file path=xl/theme/theme1.xml><?xml version="1.0" encoding="utf-8"?>
<a:theme xmlns:a="http://schemas.openxmlformats.org/drawingml/2006/main" name="Leo Pharma">
  <a:themeElements>
    <a:clrScheme name="Leo Pharma">
      <a:dk1>
        <a:srgbClr val="000000"/>
      </a:dk1>
      <a:lt1>
        <a:sysClr val="window" lastClr="FFFFFF"/>
      </a:lt1>
      <a:dk2>
        <a:srgbClr val="D8FFDF"/>
      </a:dk2>
      <a:lt2>
        <a:srgbClr val="AEDDFD"/>
      </a:lt2>
      <a:accent1>
        <a:srgbClr val="004837"/>
      </a:accent1>
      <a:accent2>
        <a:srgbClr val="288167"/>
      </a:accent2>
      <a:accent3>
        <a:srgbClr val="49AB8E"/>
      </a:accent3>
      <a:accent4>
        <a:srgbClr val="7CCEB8"/>
      </a:accent4>
      <a:accent5>
        <a:srgbClr val="2F8FCF"/>
      </a:accent5>
      <a:accent6>
        <a:srgbClr val="5EB5EC"/>
      </a:accent6>
      <a:hlink>
        <a:srgbClr val="2F8FCF"/>
      </a:hlink>
      <a:folHlink>
        <a:srgbClr val="5EB5EC"/>
      </a:folHlink>
    </a:clrScheme>
    <a:fontScheme name="LEO Pharma">
      <a:majorFont>
        <a:latin typeface="IBM Plex Sans"/>
        <a:ea typeface=""/>
        <a:cs typeface=""/>
      </a:majorFont>
      <a:minorFont>
        <a:latin typeface="IBM Plex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lIns="72000" tIns="72000" rIns="72000" bIns="72000" rtlCol="0" anchor="ctr"/>
      <a:lstStyle>
        <a:defPPr algn="ctr">
          <a:lnSpc>
            <a:spcPct val="105000"/>
          </a:lnSpc>
          <a:defRPr sz="2000" noProof="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180000" indent="-180000" algn="l">
          <a:lnSpc>
            <a:spcPct val="105000"/>
          </a:lnSpc>
          <a:spcBef>
            <a:spcPts val="600"/>
          </a:spcBef>
          <a:buFont typeface="IBM Plex Sans" panose="020B0503050203000203" pitchFamily="34" charset="0"/>
          <a:buChar char="•"/>
          <a:defRPr sz="2000" dirty="0" err="1" smtClean="0">
            <a:solidFill>
              <a:srgbClr val="00110C"/>
            </a:solidFill>
          </a:defRPr>
        </a:defPPr>
      </a:lstStyle>
    </a:txDef>
  </a:objectDefaults>
  <a:extraClrSchemeLst/>
  <a:custClrLst>
    <a:custClr name="Dark Blue-Grey">
      <a:srgbClr val="395F7A"/>
    </a:custClr>
    <a:custClr name="Medium Blue-Grey">
      <a:srgbClr val="5798AC"/>
    </a:custClr>
    <a:custClr name="Light Blue-Grey">
      <a:srgbClr val="89AEC7"/>
    </a:custClr>
    <a:custClr name="Dark State Grey">
      <a:srgbClr val="5E7480"/>
    </a:custClr>
    <a:custClr name="Medium State Grey">
      <a:srgbClr val="8095A0"/>
    </a:custClr>
    <a:custClr name="Light State Grey">
      <a:srgbClr val="B5C0C6"/>
    </a:custClr>
    <a:custClr name="Text black">
      <a:srgbClr val="00110C"/>
    </a:custClr>
    <a:custClr>
      <a:srgbClr val="FFFFFF"/>
    </a:custClr>
    <a:custClr>
      <a:srgbClr val="FFFFFF"/>
    </a:custClr>
    <a:custClr>
      <a:srgbClr val="FFFFFF"/>
    </a:custClr>
    <a:custClr name="Light Green">
      <a:srgbClr val="D8FFDF"/>
    </a:custClr>
    <a:custClr name="Light Yellow">
      <a:srgbClr val="F8F8C3"/>
    </a:custClr>
    <a:custClr name="Light Pink">
      <a:srgbClr val="FFE4E1"/>
    </a:custClr>
    <a:custClr name="Light blue 20%">
      <a:srgbClr val="EFF8FF"/>
    </a:custClr>
    <a:custClr name="Bright Green">
      <a:srgbClr val="5FF49A"/>
    </a:custClr>
    <a:custClr name="Bright Pink">
      <a:srgbClr val="FD7E8B"/>
    </a:custClr>
    <a:custClr name="Traffic-Red">
      <a:srgbClr val="FF3046"/>
    </a:custClr>
    <a:custClr name="Traffic-Yellow">
      <a:srgbClr val="FDF067"/>
    </a:custClr>
    <a:custClr name="Traffic-Green">
      <a:srgbClr val="0CCE6A"/>
    </a:custClr>
    <a:custClr name="Color has no name">
      <a:srgbClr val="FFFFFF"/>
    </a:custClr>
  </a:custClrLst>
  <a:extLst>
    <a:ext uri="{05A4C25C-085E-4340-85A3-A5531E510DB2}">
      <thm15:themeFamily xmlns:thm15="http://schemas.microsoft.com/office/thememl/2012/main" name="LEO Pharma PowerPoint Template 120112025.potx" id="{BF2ECDE8-EA4D-4529-917A-060A48926C6D}" vid="{47EBFE81-9C99-481C-AC33-3428FCCDF074}"/>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mc-df05ef79-e68e-4c65-8ea2-953494-cdn-endpoint.azureedge.net/-/media/corporatecommunications/leo-pharma-com/files/pdflatest/tax-policy-2024.pdf?rev=6af41ee86d514f95af024fd9f4cd6fe5&amp;hash=9F029F49CA90AE1CCA8E2937CA29A196" TargetMode="External"/><Relationship Id="rId13" Type="http://schemas.openxmlformats.org/officeDocument/2006/relationships/hyperlink" Target="https://www.leo-pharma.com/-/media/66d84ecb1f2b4d89912c48a6c2c918b4.ashx" TargetMode="External"/><Relationship Id="rId3" Type="http://schemas.openxmlformats.org/officeDocument/2006/relationships/hyperlink" Target="https://mc-df05ef79-e68e-4c65-8ea2-953494-cdn-endpoint.azureedge.net/-/media/corporatecommunications/leo-pharma-com/files/pdflatest/animal-welfare-policy.pdf?rev=ae080c8272014ae3a9535e01a26f0ac8&amp;hash=182655FFD4A38D66892D509160081F3F" TargetMode="External"/><Relationship Id="rId7" Type="http://schemas.openxmlformats.org/officeDocument/2006/relationships/hyperlink" Target="https://mc-df05ef79-e68e-4c65-8ea2-953494-cdn-endpoint.azureedge.net/-/media/corporatecommunications/leo-pharma-com/files/pdflatest/environmental-policy.pdf?rev=c77f3ed67a1b410a88bfc708d09b0506&amp;hash=EBD78E488BA55E7A38D588A336C99284" TargetMode="External"/><Relationship Id="rId12" Type="http://schemas.openxmlformats.org/officeDocument/2006/relationships/hyperlink" Target="https://mc-df05ef79-e68e-4c65-8ea2-953494-cdn-endpoint.azureedge.net/-/media/corporatecommunications/leo-pharma-com/files/pdflatest/remuneration-policy.pdf?rev=cb396e786cca4d5781eb887656fe67e7&amp;hash=695641F3A897B1690AFBBB0D5103A63E" TargetMode="External"/><Relationship Id="rId2" Type="http://schemas.openxmlformats.org/officeDocument/2006/relationships/hyperlink" Target="https://mc-df05ef79-e68e-4c65-8ea2-953494-cdn-endpoint.azureedge.net/-/media/corporatecommunications/leo-pharma-com/files/pdflatest/sustainability-policy.pdf?rev=6a9ece7646024fb68b54c76e51f6a432&amp;hash=8155DADB4CCA45275432E8A46F807E48" TargetMode="External"/><Relationship Id="rId1" Type="http://schemas.openxmlformats.org/officeDocument/2006/relationships/hyperlink" Target="https://mc-df05ef79-e68e-4c65-8ea2-953494-cdn-endpoint.azureedge.net/-/media/corporatecommunications/leo-pharma-com/files/pdflatest/ai-ethics-document-v4-to-go-online-final-26nov.pdf?rev=6d6eb09446e94c8b89e7b7fd7c6f1b60&amp;hash=F36994FA1A9DED09113D18BB996A2D34" TargetMode="External"/><Relationship Id="rId6" Type="http://schemas.openxmlformats.org/officeDocument/2006/relationships/hyperlink" Target="https://mc-df05ef79-e68e-4c65-8ea2-953494-cdn-endpoint.azureedge.net/-/media/corporatecommunications/leo-pharma-com/files/pdflatest/human-rights-policy.pdf?rev=4a0e2e50c199486187ad08216a432fa9&amp;hash=E7F1497E7CBD184A8ABDEF81752383D5" TargetMode="External"/><Relationship Id="rId11" Type="http://schemas.openxmlformats.org/officeDocument/2006/relationships/hyperlink" Target="https://mc-df05ef79-e68e-4c65-8ea2-953494-cdn-endpoint.azureedge.net/-/media/corporatecommunications/leo-pharma-com/files/pdflatest/third-party-code-of-conduct.pdf?rev=400bad204c8d4f759f7d598fdc5a6451&amp;hash=7D7F6F6CAD2E4312146445F34BF2BF6A" TargetMode="External"/><Relationship Id="rId5" Type="http://schemas.openxmlformats.org/officeDocument/2006/relationships/hyperlink" Target="https://mc-df05ef79-e68e-4c65-8ea2-953494-cdn-endpoint.azureedge.net/-/media/corporatecommunications/leo-pharma-com/files/who-are-we/leo-pharma-modern-slavery-act-statement.pdf?rev=635c04f1236f4cb1a1994a1d1f1ec393&amp;hash=945F67A44588707EAF2A07605F925503" TargetMode="External"/><Relationship Id="rId10" Type="http://schemas.openxmlformats.org/officeDocument/2006/relationships/hyperlink" Target="https://mc-df05ef79-e68e-4c65-8ea2-953494-cdn-endpoint.azureedge.net/-/media/corporatecommunications/leo-pharma-com/files/code-of-conducts/leo-pharma_coc_2024_compiled.pdf?rev=9f7bed2b4f80407da07928da33bf1319&amp;hash=86B80151B1EAE061EE6786C0DFDF2A6F" TargetMode="External"/><Relationship Id="rId4" Type="http://schemas.openxmlformats.org/officeDocument/2006/relationships/hyperlink" Target="https://mc-df05ef79-e68e-4c65-8ea2-953494-cdn-endpoint.azureedge.net/-/media/corporatecommunications/leo-pharma-com/files/pdflatest/diversity-equity-and-inclusion-policy.pdf?rev=05df6d4512fc42ab83f32a98a30c639d&amp;hash=717593C38839092DAE57C58241D17BAC" TargetMode="External"/><Relationship Id="rId9" Type="http://schemas.openxmlformats.org/officeDocument/2006/relationships/hyperlink" Target="https://mc-df05ef79-e68e-4c65-8ea2-953494-cdn-endpoint.azureedge.net/-/media/corporatecommunications/leo-pharma-com/files/pdflatest/pricing-policy---publication.pdf?rev=2f4cc0702d33475eb17bcadd2d150b44&amp;hash=4E5F0248211DD7D73202AE06FFB89BFC"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mc-df05ef79-e68e-4c65-8ea2-953494-cdn-endpoint.azureedge.net/-/media/corporatecommunications/leo-pharma-com/files/driving-responsible-business/cert-450001_segrate.pdf?rev=85de15eb36f04bfd89ac8b0261d68b55&amp;hash=EA4C65F8037DA9D3FE809FA9B96B8D6B" TargetMode="External"/><Relationship Id="rId7" Type="http://schemas.openxmlformats.org/officeDocument/2006/relationships/drawing" Target="../drawings/drawing3.xml"/><Relationship Id="rId2" Type="http://schemas.openxmlformats.org/officeDocument/2006/relationships/hyperlink" Target="https://mc-df05ef79-e68e-4c65-8ea2-953494-cdn-endpoint.azureedge.net/-/media/corporatecommunications/leo-pharma-com/files/driving-responsible-business/cert-50001_segrate.pdf?rev=5525441c098d4e01bd41e73c5133618a&amp;hash=524DADF214A3AF7C22C67B5E51C234F4" TargetMode="External"/><Relationship Id="rId1" Type="http://schemas.openxmlformats.org/officeDocument/2006/relationships/hyperlink" Target="https://mc-df05ef79-e68e-4c65-8ea2-953494-cdn-endpoint.azureedge.net/-/media/corporatecommunications/leo-pharma-com/files/driving-responsible-business/cert-14001_segrate.pdf?rev=0cdef4b2fb3b430c87ef48f800f5a17e&amp;hash=7562356D96B3223ADB2C4123A56B0737" TargetMode="External"/><Relationship Id="rId6" Type="http://schemas.openxmlformats.org/officeDocument/2006/relationships/hyperlink" Target="https://eudragmdp.ema.europa.eu/inspections/gmpc/searchGMPCompliance.do" TargetMode="External"/><Relationship Id="rId5" Type="http://schemas.openxmlformats.org/officeDocument/2006/relationships/hyperlink" Target="https://mc-df05ef79-e68e-4c65-8ea2-953494-cdn-endpoint.azureedge.net/-/media/corporatecommunications/leo-pharma-com/files/driving-responsible-business/iso-50001-10000340818-msc-danak-dnk-3-en-us-20240206-20240206122024.pdf?rev=02e35083d7c74264a21a8096eee2dbe5&amp;hash=F416541380B1B2D9655E3C7978C86778" TargetMode="External"/><Relationship Id="rId4" Type="http://schemas.openxmlformats.org/officeDocument/2006/relationships/hyperlink" Target="https://mc-df05ef79-e68e-4c65-8ea2-953494-cdn-endpoint.azureedge.net/-/media/corporatecommunications/leo-pharma-com/files/driving-responsible-business/iso-14001-10000442436-msc-danak-dnk-2-en-us-20240206-20240206121953.pdf?rev=6ff3530bdde64267b0f62a8085ea1b2e&amp;hash=5093B7733D8DD2EEAB769B92801F5F81"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DC80D-DBB1-4D06-9DD1-1C8BAD42B364}">
  <dimension ref="S25:U34"/>
  <sheetViews>
    <sheetView tabSelected="1" zoomScale="60" zoomScaleNormal="60" workbookViewId="0"/>
  </sheetViews>
  <sheetFormatPr defaultColWidth="9.23046875" defaultRowHeight="17.5"/>
  <cols>
    <col min="1" max="16384" width="9.23046875" style="32"/>
  </cols>
  <sheetData>
    <row r="25" spans="19:21">
      <c r="S25" s="31"/>
      <c r="T25" s="31"/>
      <c r="U25" s="31"/>
    </row>
    <row r="26" spans="19:21">
      <c r="S26" s="31"/>
      <c r="T26" s="31"/>
      <c r="U26" s="31"/>
    </row>
    <row r="27" spans="19:21">
      <c r="S27" s="31"/>
      <c r="T27" s="31"/>
      <c r="U27" s="31"/>
    </row>
    <row r="28" spans="19:21">
      <c r="S28" s="31"/>
      <c r="T28" s="31"/>
      <c r="U28" s="31"/>
    </row>
    <row r="29" spans="19:21">
      <c r="S29" s="31"/>
      <c r="T29" s="31"/>
      <c r="U29" s="31"/>
    </row>
    <row r="30" spans="19:21">
      <c r="S30" s="31"/>
      <c r="T30" s="31"/>
      <c r="U30" s="31"/>
    </row>
    <row r="33" spans="19:19">
      <c r="S33" s="33" t="s">
        <v>0</v>
      </c>
    </row>
    <row r="34" spans="19:19">
      <c r="S34" s="3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B5BCA-0CD4-4A38-AE44-92D4ABB25911}">
  <dimension ref="A1:D39"/>
  <sheetViews>
    <sheetView topLeftCell="A18" workbookViewId="0">
      <selection activeCell="C42" sqref="C42"/>
    </sheetView>
  </sheetViews>
  <sheetFormatPr defaultColWidth="8.84375" defaultRowHeight="14.5"/>
  <cols>
    <col min="1" max="1" width="49.69140625" style="39" customWidth="1"/>
    <col min="2" max="2" width="21.3046875" style="39" customWidth="1"/>
    <col min="3" max="3" width="67.3046875" style="39" customWidth="1"/>
    <col min="4" max="16384" width="8.84375" style="39"/>
  </cols>
  <sheetData>
    <row r="1" spans="1:4" s="34" customFormat="1"/>
    <row r="2" spans="1:4" s="34" customFormat="1" ht="22">
      <c r="A2" s="35" t="s">
        <v>1</v>
      </c>
      <c r="B2" s="36"/>
    </row>
    <row r="3" spans="1:4" s="37" customFormat="1" ht="15" thickBot="1"/>
    <row r="6" spans="1:4" ht="17.5">
      <c r="A6" s="38" t="s">
        <v>2</v>
      </c>
    </row>
    <row r="7" spans="1:4" s="1" customFormat="1" ht="17.5">
      <c r="A7" s="40"/>
      <c r="B7" s="41" t="s">
        <v>3</v>
      </c>
      <c r="C7" s="41" t="s">
        <v>4</v>
      </c>
      <c r="D7" s="41"/>
    </row>
    <row r="8" spans="1:4" s="1" customFormat="1" ht="17.5">
      <c r="A8" s="1" t="s">
        <v>5</v>
      </c>
      <c r="B8" s="1" t="s">
        <v>6</v>
      </c>
      <c r="C8" s="42" t="s">
        <v>7</v>
      </c>
    </row>
    <row r="9" spans="1:4" s="1" customFormat="1" ht="17.5">
      <c r="A9" s="43" t="s">
        <v>8</v>
      </c>
      <c r="B9" s="43" t="s">
        <v>6</v>
      </c>
      <c r="C9" s="44" t="s">
        <v>9</v>
      </c>
      <c r="D9" s="43"/>
    </row>
    <row r="10" spans="1:4" s="1" customFormat="1" ht="17.5">
      <c r="A10" s="1" t="s">
        <v>10</v>
      </c>
      <c r="B10" s="1" t="s">
        <v>6</v>
      </c>
      <c r="C10" s="1" t="s">
        <v>9</v>
      </c>
    </row>
    <row r="11" spans="1:4" s="1" customFormat="1" ht="17.5">
      <c r="A11" s="43" t="s">
        <v>11</v>
      </c>
      <c r="B11" s="43" t="s">
        <v>6</v>
      </c>
      <c r="C11" s="43" t="s">
        <v>9</v>
      </c>
      <c r="D11" s="43"/>
    </row>
    <row r="12" spans="1:4" s="1" customFormat="1" ht="17.5">
      <c r="A12" s="1" t="s">
        <v>12</v>
      </c>
      <c r="B12" s="1" t="s">
        <v>6</v>
      </c>
      <c r="C12" s="1" t="s">
        <v>9</v>
      </c>
    </row>
    <row r="13" spans="1:4" s="1" customFormat="1" ht="17.5">
      <c r="A13" s="43" t="s">
        <v>13</v>
      </c>
      <c r="B13" s="43" t="s">
        <v>6</v>
      </c>
      <c r="C13" s="43" t="s">
        <v>9</v>
      </c>
      <c r="D13" s="43"/>
    </row>
    <row r="14" spans="1:4" s="1" customFormat="1" ht="17.5">
      <c r="A14" s="1" t="s">
        <v>14</v>
      </c>
      <c r="B14" s="1" t="s">
        <v>6</v>
      </c>
      <c r="C14" s="42" t="s">
        <v>7</v>
      </c>
    </row>
    <row r="15" spans="1:4" s="1" customFormat="1" ht="17.5">
      <c r="A15" s="43" t="s">
        <v>15</v>
      </c>
      <c r="B15" s="43" t="s">
        <v>6</v>
      </c>
      <c r="C15" s="45" t="s">
        <v>7</v>
      </c>
      <c r="D15" s="43"/>
    </row>
    <row r="16" spans="1:4" s="1" customFormat="1" ht="17.5">
      <c r="A16" s="1" t="s">
        <v>16</v>
      </c>
      <c r="B16" s="1" t="s">
        <v>6</v>
      </c>
      <c r="C16" s="1" t="s">
        <v>9</v>
      </c>
    </row>
    <row r="17" spans="1:4" s="1" customFormat="1" ht="17.5">
      <c r="A17" s="43" t="s">
        <v>17</v>
      </c>
      <c r="B17" s="43" t="s">
        <v>6</v>
      </c>
      <c r="C17" s="45" t="s">
        <v>7</v>
      </c>
      <c r="D17" s="43"/>
    </row>
    <row r="18" spans="1:4" s="1" customFormat="1" ht="17.5">
      <c r="A18" s="1" t="s">
        <v>18</v>
      </c>
      <c r="B18" s="1" t="s">
        <v>6</v>
      </c>
      <c r="C18" s="42" t="s">
        <v>7</v>
      </c>
    </row>
    <row r="19" spans="1:4" s="1" customFormat="1" ht="17.5">
      <c r="A19" s="43" t="s">
        <v>19</v>
      </c>
      <c r="B19" s="43" t="s">
        <v>6</v>
      </c>
      <c r="C19" s="45" t="s">
        <v>7</v>
      </c>
      <c r="D19" s="43"/>
    </row>
    <row r="20" spans="1:4" s="1" customFormat="1" ht="17.5">
      <c r="A20" s="1" t="s">
        <v>20</v>
      </c>
      <c r="B20" s="1" t="s">
        <v>6</v>
      </c>
      <c r="C20" s="42" t="s">
        <v>7</v>
      </c>
    </row>
    <row r="21" spans="1:4" s="1" customFormat="1" ht="17.5">
      <c r="A21" s="43" t="s">
        <v>21</v>
      </c>
      <c r="B21" s="43" t="s">
        <v>6</v>
      </c>
      <c r="C21" s="45" t="s">
        <v>7</v>
      </c>
      <c r="D21" s="43"/>
    </row>
    <row r="22" spans="1:4" s="1" customFormat="1" ht="17.5">
      <c r="A22" s="1" t="s">
        <v>22</v>
      </c>
      <c r="B22" s="1" t="s">
        <v>6</v>
      </c>
      <c r="C22" s="42" t="s">
        <v>7</v>
      </c>
    </row>
    <row r="23" spans="1:4" s="1" customFormat="1" ht="17.5"/>
    <row r="24" spans="1:4" s="1" customFormat="1" ht="17.5">
      <c r="A24" s="38" t="s">
        <v>23</v>
      </c>
    </row>
    <row r="25" spans="1:4" s="1" customFormat="1" ht="17.5">
      <c r="A25" s="40"/>
      <c r="B25" s="41" t="s">
        <v>3</v>
      </c>
      <c r="C25" s="41" t="s">
        <v>4</v>
      </c>
      <c r="D25" s="41"/>
    </row>
    <row r="26" spans="1:4" s="1" customFormat="1" ht="17.5">
      <c r="A26" s="43" t="s">
        <v>24</v>
      </c>
      <c r="B26" s="43" t="s">
        <v>25</v>
      </c>
      <c r="C26" s="44" t="s">
        <v>26</v>
      </c>
      <c r="D26" s="43"/>
    </row>
    <row r="27" spans="1:4" s="1" customFormat="1" ht="17.5">
      <c r="A27" s="1" t="s">
        <v>27</v>
      </c>
      <c r="B27" s="1" t="s">
        <v>28</v>
      </c>
      <c r="C27" s="1" t="s">
        <v>9</v>
      </c>
    </row>
    <row r="28" spans="1:4" s="1" customFormat="1" ht="17.5">
      <c r="A28" s="43" t="s">
        <v>29</v>
      </c>
      <c r="B28" s="43" t="s">
        <v>30</v>
      </c>
      <c r="C28" s="45" t="s">
        <v>7</v>
      </c>
      <c r="D28" s="43"/>
    </row>
    <row r="29" spans="1:4" s="1" customFormat="1" ht="17.5">
      <c r="A29" s="1" t="s">
        <v>31</v>
      </c>
      <c r="B29" s="1" t="s">
        <v>30</v>
      </c>
      <c r="C29" s="42" t="s">
        <v>7</v>
      </c>
    </row>
    <row r="30" spans="1:4" s="1" customFormat="1" ht="17.5">
      <c r="A30" s="43" t="s">
        <v>32</v>
      </c>
      <c r="B30" s="43" t="s">
        <v>28</v>
      </c>
      <c r="C30" s="45" t="s">
        <v>7</v>
      </c>
      <c r="D30" s="43"/>
    </row>
    <row r="31" spans="1:4" s="1" customFormat="1" ht="17.5">
      <c r="A31" s="1" t="s">
        <v>33</v>
      </c>
      <c r="B31" s="1" t="s">
        <v>30</v>
      </c>
      <c r="C31" s="42" t="s">
        <v>7</v>
      </c>
    </row>
    <row r="32" spans="1:4" s="1" customFormat="1" ht="17.5">
      <c r="A32" s="43" t="s">
        <v>34</v>
      </c>
      <c r="B32" s="43" t="s">
        <v>30</v>
      </c>
      <c r="C32" s="44" t="s">
        <v>9</v>
      </c>
      <c r="D32" s="43"/>
    </row>
    <row r="33" spans="1:4" s="1" customFormat="1" ht="17.5"/>
    <row r="34" spans="1:4" s="1" customFormat="1" ht="17.5">
      <c r="A34" s="38" t="s">
        <v>35</v>
      </c>
    </row>
    <row r="35" spans="1:4" s="1" customFormat="1" ht="17.5">
      <c r="A35" s="40"/>
      <c r="B35" s="41" t="s">
        <v>3</v>
      </c>
      <c r="C35" s="41" t="s">
        <v>36</v>
      </c>
      <c r="D35" s="41"/>
    </row>
    <row r="36" spans="1:4" s="1" customFormat="1" ht="17.5">
      <c r="A36" s="1" t="s">
        <v>37</v>
      </c>
      <c r="B36" s="1" t="s">
        <v>30</v>
      </c>
      <c r="C36" s="1" t="s">
        <v>38</v>
      </c>
    </row>
    <row r="37" spans="1:4" s="1" customFormat="1" ht="17.5">
      <c r="A37" s="43" t="s">
        <v>39</v>
      </c>
      <c r="B37" s="43" t="s">
        <v>6</v>
      </c>
      <c r="C37" s="43" t="s">
        <v>40</v>
      </c>
      <c r="D37" s="43"/>
    </row>
    <row r="38" spans="1:4" s="1" customFormat="1" ht="17.5">
      <c r="A38" s="1" t="s">
        <v>41</v>
      </c>
      <c r="B38" s="1" t="s">
        <v>28</v>
      </c>
      <c r="C38" s="1" t="s">
        <v>42</v>
      </c>
    </row>
    <row r="39" spans="1:4" s="1" customFormat="1" ht="17.5">
      <c r="A39" s="43" t="s">
        <v>43</v>
      </c>
      <c r="B39" s="43" t="s">
        <v>28</v>
      </c>
      <c r="C39" s="43" t="s">
        <v>44</v>
      </c>
      <c r="D39" s="43"/>
    </row>
  </sheetData>
  <hyperlinks>
    <hyperlink ref="C28" r:id="rId1" xr:uid="{E2CBB9C1-AC0C-4519-AFC1-D5B972833E26}"/>
    <hyperlink ref="C17" r:id="rId2" xr:uid="{633FE3D3-CDDF-4AE8-8582-4860EEB7540E}"/>
    <hyperlink ref="C20" r:id="rId3" xr:uid="{DA2AB52F-6D7B-4850-B905-79D8216DE41D}"/>
    <hyperlink ref="C18" r:id="rId4" xr:uid="{A9D45273-6028-477E-8F5F-A47DCC410819}"/>
    <hyperlink ref="C21" r:id="rId5" xr:uid="{E961B8DD-DDCE-4C84-93A0-D697F290AC1D}"/>
    <hyperlink ref="C19" r:id="rId6" xr:uid="{A0200809-B9C1-4872-93A5-5074FD6A0962}"/>
    <hyperlink ref="C22" r:id="rId7" xr:uid="{9CD1DBF8-B2D5-4AED-B956-D3E83345DBE6}"/>
    <hyperlink ref="C8" r:id="rId8" xr:uid="{1E41F546-EA14-4CE0-8E97-910292C89164}"/>
    <hyperlink ref="C30" r:id="rId9" xr:uid="{EC5C7E53-B28D-48E3-B9A7-632059250ACF}"/>
    <hyperlink ref="C15" r:id="rId10" xr:uid="{CCC3A848-46DC-41B2-8417-FC9DB38D269B}"/>
    <hyperlink ref="C29" r:id="rId11" xr:uid="{C98FC990-666D-4C02-A576-378E50A9FB67}"/>
    <hyperlink ref="C14" r:id="rId12" xr:uid="{770D14E8-47F4-4DF9-9AFE-F12274597CFB}"/>
    <hyperlink ref="C31" r:id="rId13" xr:uid="{08770EA5-BC13-4E79-A1FE-CD74C97D15F4}"/>
  </hyperlinks>
  <pageMargins left="0.7" right="0.7" top="0.75" bottom="0.75" header="0.3" footer="0.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53FCD-26F5-4F2B-966B-08705E732C81}">
  <dimension ref="A1:G45"/>
  <sheetViews>
    <sheetView topLeftCell="A15" workbookViewId="0">
      <selection activeCell="A3" sqref="A3"/>
    </sheetView>
  </sheetViews>
  <sheetFormatPr defaultColWidth="8.84375" defaultRowHeight="14.5"/>
  <cols>
    <col min="1" max="1" width="50.765625" style="39" bestFit="1" customWidth="1"/>
    <col min="2" max="2" width="32.69140625" style="39" bestFit="1" customWidth="1"/>
    <col min="3" max="3" width="51.53515625" style="39" bestFit="1" customWidth="1"/>
    <col min="4" max="5" width="25.69140625" style="39" customWidth="1"/>
    <col min="6" max="6" width="39.4609375" style="39" customWidth="1"/>
    <col min="7" max="16384" width="8.84375" style="39"/>
  </cols>
  <sheetData>
    <row r="1" spans="1:7" s="51" customFormat="1" ht="44.25" customHeight="1" thickBot="1">
      <c r="A1" s="46" t="s">
        <v>45</v>
      </c>
      <c r="B1" s="47"/>
      <c r="C1" s="48"/>
      <c r="D1" s="48"/>
      <c r="E1" s="49"/>
      <c r="F1" s="49"/>
      <c r="G1" s="50"/>
    </row>
    <row r="4" spans="1:7" s="52" customFormat="1" ht="17.5">
      <c r="A4" s="38" t="s">
        <v>46</v>
      </c>
      <c r="B4" s="38"/>
      <c r="C4" s="38"/>
      <c r="D4" s="38"/>
      <c r="E4" s="38"/>
      <c r="F4" s="38"/>
    </row>
    <row r="5" spans="1:7" s="1" customFormat="1" ht="17.5"/>
    <row r="6" spans="1:7" s="1" customFormat="1" ht="17.5">
      <c r="A6" s="41" t="s">
        <v>47</v>
      </c>
      <c r="B6" s="41" t="s">
        <v>48</v>
      </c>
      <c r="C6" s="41" t="s">
        <v>49</v>
      </c>
      <c r="D6" s="41" t="s">
        <v>50</v>
      </c>
      <c r="E6" s="41" t="s">
        <v>51</v>
      </c>
      <c r="F6" s="41" t="s">
        <v>52</v>
      </c>
    </row>
    <row r="7" spans="1:7" s="1" customFormat="1" ht="17.5">
      <c r="A7" s="1" t="s">
        <v>53</v>
      </c>
      <c r="B7" s="1" t="s">
        <v>54</v>
      </c>
      <c r="C7" s="1" t="s">
        <v>55</v>
      </c>
      <c r="D7" s="53">
        <v>2024</v>
      </c>
      <c r="E7" s="1" t="s">
        <v>56</v>
      </c>
      <c r="F7" s="318" t="s">
        <v>57</v>
      </c>
    </row>
    <row r="8" spans="1:7" s="1" customFormat="1" ht="17.5">
      <c r="A8" s="43" t="s">
        <v>58</v>
      </c>
      <c r="B8" s="43" t="s">
        <v>54</v>
      </c>
      <c r="C8" s="43" t="s">
        <v>55</v>
      </c>
      <c r="D8" s="54">
        <v>2024</v>
      </c>
      <c r="E8" s="43" t="s">
        <v>59</v>
      </c>
      <c r="F8" s="319"/>
    </row>
    <row r="9" spans="1:7" s="1" customFormat="1" ht="17.5">
      <c r="A9" s="1" t="s">
        <v>60</v>
      </c>
      <c r="B9" s="1" t="s">
        <v>54</v>
      </c>
      <c r="C9" s="1" t="s">
        <v>55</v>
      </c>
      <c r="D9" s="53">
        <v>2024</v>
      </c>
      <c r="E9" s="1" t="s">
        <v>61</v>
      </c>
      <c r="F9" s="319"/>
    </row>
    <row r="10" spans="1:7" s="1" customFormat="1" ht="17.5">
      <c r="A10" s="43" t="s">
        <v>62</v>
      </c>
      <c r="B10" s="43" t="s">
        <v>54</v>
      </c>
      <c r="C10" s="43" t="s">
        <v>55</v>
      </c>
      <c r="D10" s="54">
        <v>2025</v>
      </c>
      <c r="E10" s="43" t="s">
        <v>63</v>
      </c>
      <c r="F10" s="319"/>
    </row>
    <row r="11" spans="1:7" s="1" customFormat="1" ht="35">
      <c r="A11" s="1" t="s">
        <v>64</v>
      </c>
      <c r="B11" s="1" t="s">
        <v>54</v>
      </c>
      <c r="C11" s="1" t="s">
        <v>55</v>
      </c>
      <c r="D11" s="53">
        <v>2024</v>
      </c>
      <c r="E11" s="55" t="s">
        <v>65</v>
      </c>
      <c r="F11" s="319"/>
    </row>
    <row r="12" spans="1:7" s="1" customFormat="1" ht="17.5">
      <c r="A12" s="43" t="s">
        <v>66</v>
      </c>
      <c r="B12" s="43" t="s">
        <v>54</v>
      </c>
      <c r="C12" s="43" t="s">
        <v>55</v>
      </c>
      <c r="D12" s="54">
        <v>2018</v>
      </c>
      <c r="E12" s="43" t="s">
        <v>67</v>
      </c>
      <c r="F12" s="319"/>
    </row>
    <row r="13" spans="1:7" s="1" customFormat="1" ht="17.5">
      <c r="A13" s="1" t="s">
        <v>68</v>
      </c>
      <c r="B13" s="1" t="s">
        <v>54</v>
      </c>
      <c r="D13" s="53">
        <v>2021</v>
      </c>
      <c r="E13" s="55" t="s">
        <v>69</v>
      </c>
      <c r="F13" s="319"/>
    </row>
    <row r="14" spans="1:7" s="1" customFormat="1" ht="17.5">
      <c r="A14" s="43" t="s">
        <v>58</v>
      </c>
      <c r="B14" s="43" t="s">
        <v>70</v>
      </c>
      <c r="C14" s="43" t="s">
        <v>71</v>
      </c>
      <c r="D14" s="54">
        <v>2023</v>
      </c>
      <c r="E14" s="43" t="s">
        <v>72</v>
      </c>
      <c r="F14" s="319"/>
    </row>
    <row r="15" spans="1:7" s="1" customFormat="1" ht="17.5">
      <c r="A15" s="1" t="s">
        <v>73</v>
      </c>
      <c r="B15" s="1" t="s">
        <v>70</v>
      </c>
      <c r="C15" s="1" t="s">
        <v>71</v>
      </c>
      <c r="D15" s="53">
        <v>2023</v>
      </c>
      <c r="E15" s="1" t="s">
        <v>74</v>
      </c>
      <c r="F15" s="319"/>
    </row>
    <row r="16" spans="1:7" s="1" customFormat="1" ht="17.5">
      <c r="A16" s="43" t="s">
        <v>60</v>
      </c>
      <c r="B16" s="43" t="s">
        <v>70</v>
      </c>
      <c r="C16" s="43" t="s">
        <v>71</v>
      </c>
      <c r="D16" s="54">
        <v>2023</v>
      </c>
      <c r="E16" s="43" t="s">
        <v>75</v>
      </c>
      <c r="F16" s="319"/>
    </row>
    <row r="17" spans="1:6" s="1" customFormat="1" ht="17.5">
      <c r="A17" s="1" t="s">
        <v>60</v>
      </c>
      <c r="B17" s="1" t="s">
        <v>76</v>
      </c>
      <c r="C17" s="1" t="s">
        <v>55</v>
      </c>
      <c r="D17" s="53">
        <v>2021</v>
      </c>
      <c r="E17" s="1" t="s">
        <v>77</v>
      </c>
      <c r="F17" s="319"/>
    </row>
    <row r="18" spans="1:6" s="1" customFormat="1" ht="17.5">
      <c r="A18" s="43" t="s">
        <v>53</v>
      </c>
      <c r="B18" s="43" t="s">
        <v>76</v>
      </c>
      <c r="C18" s="43" t="s">
        <v>55</v>
      </c>
      <c r="D18" s="54">
        <v>2021</v>
      </c>
      <c r="E18" s="43" t="s">
        <v>78</v>
      </c>
      <c r="F18" s="319"/>
    </row>
    <row r="19" spans="1:6" s="1" customFormat="1" ht="17.5">
      <c r="A19" s="1" t="s">
        <v>60</v>
      </c>
      <c r="B19" s="1" t="s">
        <v>79</v>
      </c>
      <c r="C19" s="1" t="s">
        <v>80</v>
      </c>
      <c r="D19" s="53">
        <v>2024</v>
      </c>
      <c r="E19" s="1" t="s">
        <v>81</v>
      </c>
      <c r="F19" s="319"/>
    </row>
    <row r="20" spans="1:6" s="1" customFormat="1" ht="17.5">
      <c r="A20" s="43" t="s">
        <v>60</v>
      </c>
      <c r="B20" s="43" t="s">
        <v>82</v>
      </c>
      <c r="C20" s="56" t="s">
        <v>83</v>
      </c>
      <c r="D20" s="54">
        <v>2021</v>
      </c>
      <c r="E20" s="43" t="s">
        <v>84</v>
      </c>
      <c r="F20" s="319"/>
    </row>
    <row r="21" spans="1:6" s="1" customFormat="1" ht="17.5">
      <c r="A21" s="1" t="s">
        <v>60</v>
      </c>
      <c r="B21" s="1" t="s">
        <v>85</v>
      </c>
      <c r="C21" s="1" t="s">
        <v>71</v>
      </c>
      <c r="D21" s="53">
        <v>2023</v>
      </c>
      <c r="E21" s="1" t="s">
        <v>86</v>
      </c>
      <c r="F21" s="319"/>
    </row>
    <row r="22" spans="1:6" s="1" customFormat="1" ht="17.5">
      <c r="A22" s="43" t="s">
        <v>87</v>
      </c>
      <c r="B22" s="43" t="s">
        <v>76</v>
      </c>
      <c r="C22" s="43" t="s">
        <v>55</v>
      </c>
      <c r="D22" s="54">
        <v>2024</v>
      </c>
      <c r="E22" s="43" t="s">
        <v>88</v>
      </c>
      <c r="F22" s="319"/>
    </row>
    <row r="23" spans="1:6" s="1" customFormat="1" ht="17.5">
      <c r="A23" s="1" t="s">
        <v>87</v>
      </c>
      <c r="B23" s="1" t="s">
        <v>89</v>
      </c>
      <c r="C23" s="1" t="s">
        <v>90</v>
      </c>
      <c r="D23" s="53">
        <v>2023</v>
      </c>
      <c r="E23" s="1" t="s">
        <v>91</v>
      </c>
      <c r="F23" s="319"/>
    </row>
    <row r="24" spans="1:6" s="1" customFormat="1" ht="17.5">
      <c r="A24" s="43" t="s">
        <v>87</v>
      </c>
      <c r="B24" s="43" t="s">
        <v>92</v>
      </c>
      <c r="C24" s="43" t="s">
        <v>93</v>
      </c>
      <c r="D24" s="54">
        <v>2023</v>
      </c>
      <c r="E24" s="43" t="s">
        <v>94</v>
      </c>
      <c r="F24" s="319"/>
    </row>
    <row r="25" spans="1:6" s="1" customFormat="1" ht="17.5">
      <c r="A25" s="1" t="s">
        <v>87</v>
      </c>
      <c r="B25" s="1" t="s">
        <v>95</v>
      </c>
      <c r="C25" s="1" t="s">
        <v>96</v>
      </c>
      <c r="D25" s="53">
        <v>2023</v>
      </c>
      <c r="E25" s="1" t="s">
        <v>97</v>
      </c>
      <c r="F25" s="319"/>
    </row>
    <row r="26" spans="1:6" s="1" customFormat="1" ht="17.5">
      <c r="A26" s="43" t="s">
        <v>87</v>
      </c>
      <c r="B26" s="43" t="s">
        <v>98</v>
      </c>
      <c r="C26" s="43" t="s">
        <v>99</v>
      </c>
      <c r="D26" s="54">
        <v>2022</v>
      </c>
      <c r="E26" s="43" t="s">
        <v>100</v>
      </c>
      <c r="F26" s="319"/>
    </row>
    <row r="27" spans="1:6" s="1" customFormat="1" ht="17.5">
      <c r="A27" s="1" t="s">
        <v>87</v>
      </c>
      <c r="B27" s="1" t="s">
        <v>101</v>
      </c>
      <c r="C27" s="1" t="s">
        <v>102</v>
      </c>
      <c r="D27" s="53">
        <v>2022</v>
      </c>
      <c r="E27" s="1" t="s">
        <v>103</v>
      </c>
      <c r="F27" s="319"/>
    </row>
    <row r="28" spans="1:6" s="1" customFormat="1" ht="17.5">
      <c r="A28" s="43" t="s">
        <v>87</v>
      </c>
      <c r="B28" s="43" t="s">
        <v>104</v>
      </c>
      <c r="C28" s="43" t="s">
        <v>105</v>
      </c>
      <c r="D28" s="54">
        <v>2022</v>
      </c>
      <c r="E28" s="43" t="s">
        <v>106</v>
      </c>
      <c r="F28" s="319"/>
    </row>
    <row r="29" spans="1:6" s="1" customFormat="1" ht="17.5">
      <c r="A29" s="1" t="s">
        <v>87</v>
      </c>
      <c r="B29" s="1" t="s">
        <v>82</v>
      </c>
      <c r="C29" s="1" t="s">
        <v>105</v>
      </c>
      <c r="D29" s="53">
        <v>2021</v>
      </c>
      <c r="E29" s="1" t="s">
        <v>107</v>
      </c>
      <c r="F29" s="319"/>
    </row>
    <row r="30" spans="1:6" s="1" customFormat="1" ht="17.5">
      <c r="A30" s="43" t="s">
        <v>87</v>
      </c>
      <c r="B30" s="43" t="s">
        <v>108</v>
      </c>
      <c r="C30" s="43" t="s">
        <v>71</v>
      </c>
      <c r="D30" s="54">
        <v>2020</v>
      </c>
      <c r="E30" s="57">
        <v>28725</v>
      </c>
      <c r="F30" s="319"/>
    </row>
    <row r="31" spans="1:6" s="1" customFormat="1" ht="17.5">
      <c r="A31" s="1" t="s">
        <v>87</v>
      </c>
      <c r="B31" s="1" t="s">
        <v>109</v>
      </c>
      <c r="C31" s="1" t="s">
        <v>71</v>
      </c>
      <c r="D31" s="53">
        <v>2019</v>
      </c>
      <c r="E31" s="1" t="s">
        <v>110</v>
      </c>
      <c r="F31" s="319"/>
    </row>
    <row r="32" spans="1:6" s="1" customFormat="1" ht="17.5">
      <c r="A32" s="43" t="s">
        <v>111</v>
      </c>
      <c r="B32" s="43" t="s">
        <v>109</v>
      </c>
      <c r="C32" s="43" t="s">
        <v>71</v>
      </c>
      <c r="D32" s="54">
        <v>2019</v>
      </c>
      <c r="E32" s="57">
        <v>22575</v>
      </c>
      <c r="F32" s="319"/>
    </row>
    <row r="33" spans="1:6" s="1" customFormat="1" ht="17.5">
      <c r="A33" s="1" t="s">
        <v>87</v>
      </c>
      <c r="B33" s="1" t="s">
        <v>112</v>
      </c>
      <c r="C33" s="1" t="s">
        <v>113</v>
      </c>
      <c r="D33" s="53">
        <v>2023</v>
      </c>
      <c r="E33" s="1" t="s">
        <v>114</v>
      </c>
      <c r="F33" s="319"/>
    </row>
    <row r="34" spans="1:6" s="1" customFormat="1" ht="17.5">
      <c r="A34" s="43" t="s">
        <v>87</v>
      </c>
      <c r="B34" s="43" t="s">
        <v>115</v>
      </c>
      <c r="C34" s="43" t="s">
        <v>116</v>
      </c>
      <c r="D34" s="54">
        <v>2020</v>
      </c>
      <c r="E34" s="43" t="s">
        <v>117</v>
      </c>
      <c r="F34" s="319"/>
    </row>
    <row r="35" spans="1:6" s="1" customFormat="1" ht="17.5">
      <c r="D35" s="53"/>
      <c r="F35" s="55"/>
    </row>
    <row r="37" spans="1:6" s="52" customFormat="1" ht="17.5">
      <c r="A37" s="38" t="s">
        <v>118</v>
      </c>
      <c r="B37" s="38"/>
      <c r="C37" s="38"/>
      <c r="D37" s="38"/>
      <c r="E37" s="38"/>
      <c r="F37" s="38"/>
    </row>
    <row r="38" spans="1:6" s="1" customFormat="1" ht="17.5"/>
    <row r="39" spans="1:6" s="1" customFormat="1" ht="17.5">
      <c r="A39" s="41" t="s">
        <v>119</v>
      </c>
      <c r="B39" s="41" t="s">
        <v>48</v>
      </c>
      <c r="C39" s="41" t="s">
        <v>49</v>
      </c>
      <c r="D39" s="41" t="s">
        <v>50</v>
      </c>
      <c r="E39" s="41" t="s">
        <v>51</v>
      </c>
      <c r="F39" s="41" t="s">
        <v>52</v>
      </c>
    </row>
    <row r="40" spans="1:6" s="58" customFormat="1" ht="17.5">
      <c r="A40" s="58" t="s">
        <v>120</v>
      </c>
      <c r="B40" s="58" t="s">
        <v>121</v>
      </c>
      <c r="C40" s="58" t="s">
        <v>122</v>
      </c>
      <c r="D40" s="59">
        <v>2023</v>
      </c>
      <c r="E40" s="60">
        <v>9879</v>
      </c>
      <c r="F40" s="61" t="s">
        <v>123</v>
      </c>
    </row>
    <row r="41" spans="1:6" s="58" customFormat="1" ht="17.5">
      <c r="A41" s="62" t="s">
        <v>124</v>
      </c>
      <c r="B41" s="62" t="s">
        <v>121</v>
      </c>
      <c r="C41" s="62" t="s">
        <v>122</v>
      </c>
      <c r="D41" s="63">
        <v>2022</v>
      </c>
      <c r="E41" s="64">
        <v>23043</v>
      </c>
      <c r="F41" s="65" t="s">
        <v>125</v>
      </c>
    </row>
    <row r="42" spans="1:6" s="58" customFormat="1" ht="17.5">
      <c r="A42" s="58" t="s">
        <v>126</v>
      </c>
      <c r="B42" s="58" t="s">
        <v>121</v>
      </c>
      <c r="C42" s="58" t="s">
        <v>122</v>
      </c>
      <c r="D42" s="59">
        <v>2024</v>
      </c>
      <c r="E42" s="60">
        <v>28491</v>
      </c>
      <c r="F42" s="66" t="s">
        <v>127</v>
      </c>
    </row>
    <row r="43" spans="1:6" s="58" customFormat="1" ht="87.5">
      <c r="A43" s="62" t="s">
        <v>120</v>
      </c>
      <c r="B43" s="67" t="s">
        <v>128</v>
      </c>
      <c r="C43" s="62" t="s">
        <v>129</v>
      </c>
      <c r="D43" s="63">
        <v>2024</v>
      </c>
      <c r="E43" s="64" t="s">
        <v>130</v>
      </c>
      <c r="F43" s="68" t="s">
        <v>131</v>
      </c>
    </row>
    <row r="44" spans="1:6" s="58" customFormat="1" ht="70">
      <c r="A44" s="58" t="s">
        <v>124</v>
      </c>
      <c r="B44" s="69" t="s">
        <v>132</v>
      </c>
      <c r="C44" s="58" t="s">
        <v>129</v>
      </c>
      <c r="D44" s="59">
        <v>2024</v>
      </c>
      <c r="E44" s="60" t="s">
        <v>133</v>
      </c>
      <c r="F44" s="66" t="s">
        <v>134</v>
      </c>
    </row>
    <row r="45" spans="1:6" s="1" customFormat="1" ht="17.5"/>
  </sheetData>
  <mergeCells count="1">
    <mergeCell ref="F7:F34"/>
  </mergeCells>
  <hyperlinks>
    <hyperlink ref="F40" r:id="rId1" display="https://mc-df05ef79-e68e-4c65-8ea2-953494-cdn-endpoint.azureedge.net/-/media/corporatecommunications/leo-pharma-com/files/driving-responsible-business/cert-14001_segrate.pdf?rev=0cdef4b2fb3b430c87ef48f800f5a17e&amp;hash=7562356D96B3223ADB2C4123A56B0737" xr:uid="{E07EFE3E-CF28-481C-B31E-CE5BAB8CFCFB}"/>
    <hyperlink ref="F41" r:id="rId2" display="https://mc-df05ef79-e68e-4c65-8ea2-953494-cdn-endpoint.azureedge.net/-/media/corporatecommunications/leo-pharma-com/files/driving-responsible-business/cert-50001_segrate.pdf?rev=5525441c098d4e01bd41e73c5133618a&amp;hash=524DADF214A3AF7C22C67B5E51C234F4" xr:uid="{7EB68564-82A4-486C-8486-B048E506D776}"/>
    <hyperlink ref="F42" r:id="rId3" xr:uid="{1DD59211-9DC8-4E03-816D-ABD6EEA97634}"/>
    <hyperlink ref="F43" r:id="rId4" xr:uid="{E351F4AF-1AF8-41C5-A58D-CD89FEC06A33}"/>
    <hyperlink ref="F44" r:id="rId5" xr:uid="{14C945E8-BB65-4F31-8B8D-1DD7910D46FB}"/>
    <hyperlink ref="F7" r:id="rId6" xr:uid="{48218941-AF95-440B-B589-D2998124E046}"/>
  </hyperlinks>
  <pageMargins left="0.7" right="0.7" top="0.75" bottom="0.75" header="0.3" footer="0.3"/>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5BE5-73BD-4DE9-9B55-413B4C4BD19D}">
  <dimension ref="A1:H20"/>
  <sheetViews>
    <sheetView topLeftCell="A13" zoomScale="79" workbookViewId="0">
      <selection activeCell="I14" sqref="I14"/>
    </sheetView>
  </sheetViews>
  <sheetFormatPr defaultColWidth="8.84375" defaultRowHeight="17.5"/>
  <cols>
    <col min="1" max="1" width="53.69140625" style="1" customWidth="1"/>
    <col min="2" max="2" width="13.765625" style="1" customWidth="1"/>
    <col min="3" max="3" width="13.07421875" style="1" customWidth="1"/>
    <col min="4" max="4" width="29" style="1" customWidth="1"/>
    <col min="5" max="5" width="10.84375" style="1" bestFit="1" customWidth="1"/>
    <col min="6" max="6" width="15.4609375" style="1" bestFit="1" customWidth="1"/>
    <col min="7" max="7" width="11.69140625" style="1" customWidth="1"/>
    <col min="8" max="16384" width="8.84375" style="1"/>
  </cols>
  <sheetData>
    <row r="1" spans="1:8" s="51" customFormat="1" ht="44.25" customHeight="1" thickBot="1">
      <c r="A1" s="46" t="s">
        <v>135</v>
      </c>
      <c r="B1" s="47"/>
      <c r="C1" s="48"/>
      <c r="D1" s="48"/>
      <c r="E1" s="48"/>
      <c r="F1" s="48"/>
      <c r="G1" s="49"/>
      <c r="H1" s="50"/>
    </row>
    <row r="2" spans="1:8" s="78" customFormat="1" ht="18" thickBot="1">
      <c r="A2" s="73" t="s">
        <v>136</v>
      </c>
      <c r="B2" s="74"/>
      <c r="C2" s="74"/>
      <c r="D2" s="75"/>
      <c r="E2" s="75"/>
      <c r="F2" s="75"/>
      <c r="G2" s="76"/>
    </row>
    <row r="3" spans="1:8">
      <c r="A3" s="145" t="s">
        <v>137</v>
      </c>
      <c r="B3" s="300" t="s">
        <v>138</v>
      </c>
      <c r="C3" s="300" t="s">
        <v>139</v>
      </c>
      <c r="D3" s="300" t="s">
        <v>140</v>
      </c>
      <c r="E3" s="300" t="s">
        <v>141</v>
      </c>
      <c r="F3" s="300" t="s">
        <v>142</v>
      </c>
      <c r="G3" s="300" t="s">
        <v>143</v>
      </c>
    </row>
    <row r="4" spans="1:8">
      <c r="A4" s="301" t="s">
        <v>144</v>
      </c>
      <c r="B4" s="302">
        <v>2019</v>
      </c>
      <c r="C4" s="302">
        <v>2030</v>
      </c>
      <c r="D4" s="303">
        <v>1</v>
      </c>
      <c r="E4" s="303">
        <v>0.5</v>
      </c>
      <c r="F4" s="303">
        <v>0.44</v>
      </c>
      <c r="G4" s="302" t="s">
        <v>145</v>
      </c>
    </row>
    <row r="5" spans="1:8">
      <c r="A5" s="304" t="s">
        <v>146</v>
      </c>
      <c r="B5" s="305">
        <v>2019</v>
      </c>
      <c r="C5" s="305">
        <v>2026</v>
      </c>
      <c r="D5" s="306">
        <v>1</v>
      </c>
      <c r="E5" s="306">
        <v>0.75</v>
      </c>
      <c r="F5" s="306">
        <v>0.84</v>
      </c>
      <c r="G5" s="305" t="s">
        <v>147</v>
      </c>
    </row>
    <row r="6" spans="1:8" ht="35">
      <c r="A6" s="307" t="s">
        <v>148</v>
      </c>
      <c r="B6" s="305">
        <v>2025</v>
      </c>
      <c r="C6" s="305">
        <v>2027</v>
      </c>
      <c r="D6" s="308">
        <v>0.16669999999999999</v>
      </c>
      <c r="E6" s="312" t="s">
        <v>149</v>
      </c>
      <c r="F6" s="308" t="s">
        <v>150</v>
      </c>
      <c r="G6" s="305" t="s">
        <v>145</v>
      </c>
    </row>
    <row r="7" spans="1:8" ht="35">
      <c r="A7" s="307" t="s">
        <v>151</v>
      </c>
      <c r="B7" s="305">
        <v>2025</v>
      </c>
      <c r="C7" s="305">
        <v>2027</v>
      </c>
      <c r="D7" s="308">
        <v>0.16669999999999999</v>
      </c>
      <c r="E7" s="312" t="s">
        <v>152</v>
      </c>
      <c r="F7" s="313" t="s">
        <v>153</v>
      </c>
      <c r="G7" s="305" t="s">
        <v>145</v>
      </c>
    </row>
    <row r="8" spans="1:8" ht="35">
      <c r="A8" s="307" t="s">
        <v>154</v>
      </c>
      <c r="B8" s="305">
        <v>2025</v>
      </c>
      <c r="C8" s="305">
        <v>2030</v>
      </c>
      <c r="D8" s="306">
        <v>1</v>
      </c>
      <c r="E8" s="306">
        <v>0.9</v>
      </c>
      <c r="F8" s="306">
        <v>0.9</v>
      </c>
      <c r="G8" s="305" t="s">
        <v>147</v>
      </c>
    </row>
    <row r="9" spans="1:8">
      <c r="A9" s="307" t="s">
        <v>155</v>
      </c>
      <c r="B9" s="305">
        <v>2025</v>
      </c>
      <c r="C9" s="305">
        <v>2030</v>
      </c>
      <c r="D9" s="306">
        <v>1</v>
      </c>
      <c r="E9" s="306" t="s">
        <v>156</v>
      </c>
      <c r="F9" s="314">
        <v>3.0000000000000001E-3</v>
      </c>
      <c r="G9" s="305" t="s">
        <v>147</v>
      </c>
    </row>
    <row r="11" spans="1:8" s="78" customFormat="1" ht="18" thickBot="1">
      <c r="A11" s="73" t="s">
        <v>157</v>
      </c>
      <c r="B11" s="74"/>
      <c r="C11" s="74"/>
      <c r="D11" s="75"/>
      <c r="E11" s="75"/>
      <c r="F11" s="75"/>
      <c r="G11" s="76"/>
    </row>
    <row r="12" spans="1:8">
      <c r="A12" s="145" t="s">
        <v>137</v>
      </c>
      <c r="B12" s="300" t="s">
        <v>138</v>
      </c>
      <c r="C12" s="300" t="s">
        <v>139</v>
      </c>
      <c r="D12" s="300" t="s">
        <v>140</v>
      </c>
      <c r="E12" s="300" t="s">
        <v>141</v>
      </c>
      <c r="F12" s="300" t="s">
        <v>142</v>
      </c>
      <c r="G12" s="300" t="s">
        <v>143</v>
      </c>
    </row>
    <row r="13" spans="1:8" ht="38.25" customHeight="1">
      <c r="A13" s="310" t="s">
        <v>158</v>
      </c>
      <c r="B13" s="315" t="s">
        <v>153</v>
      </c>
      <c r="C13" s="302">
        <v>2027</v>
      </c>
      <c r="D13" s="306" t="s">
        <v>159</v>
      </c>
      <c r="E13" s="311" t="s">
        <v>160</v>
      </c>
      <c r="F13" s="311">
        <v>0.25</v>
      </c>
      <c r="G13" s="302" t="s">
        <v>145</v>
      </c>
    </row>
    <row r="14" spans="1:8" ht="35">
      <c r="A14" s="307" t="s">
        <v>161</v>
      </c>
      <c r="B14" s="316" t="s">
        <v>153</v>
      </c>
      <c r="C14" s="305">
        <v>2027</v>
      </c>
      <c r="D14" s="306" t="s">
        <v>159</v>
      </c>
      <c r="E14" s="306" t="s">
        <v>162</v>
      </c>
      <c r="F14" s="306">
        <v>0.3</v>
      </c>
      <c r="G14" s="305" t="s">
        <v>145</v>
      </c>
    </row>
    <row r="15" spans="1:8" ht="35">
      <c r="A15" s="309" t="s">
        <v>163</v>
      </c>
      <c r="B15" s="317" t="s">
        <v>153</v>
      </c>
      <c r="C15" s="305">
        <v>2025</v>
      </c>
      <c r="D15" s="308" t="s">
        <v>159</v>
      </c>
      <c r="E15" s="306">
        <v>0.45</v>
      </c>
      <c r="F15" s="306">
        <v>0.45</v>
      </c>
      <c r="G15" s="305" t="s">
        <v>147</v>
      </c>
    </row>
    <row r="16" spans="1:8" ht="35">
      <c r="A16" s="309" t="s">
        <v>164</v>
      </c>
      <c r="B16" s="316" t="s">
        <v>153</v>
      </c>
      <c r="C16" s="305">
        <v>2025</v>
      </c>
      <c r="D16" s="308" t="s">
        <v>159</v>
      </c>
      <c r="E16" s="306">
        <v>0.45</v>
      </c>
      <c r="F16" s="306">
        <v>0.48</v>
      </c>
      <c r="G16" s="305" t="s">
        <v>147</v>
      </c>
    </row>
    <row r="18" spans="1:7" ht="18" thickBot="1">
      <c r="A18" s="73" t="s">
        <v>165</v>
      </c>
      <c r="B18" s="74"/>
      <c r="C18" s="74"/>
      <c r="D18" s="75"/>
      <c r="E18" s="75"/>
      <c r="F18" s="75"/>
      <c r="G18" s="76"/>
    </row>
    <row r="19" spans="1:7">
      <c r="A19" s="145" t="s">
        <v>137</v>
      </c>
      <c r="B19" s="300" t="s">
        <v>138</v>
      </c>
      <c r="C19" s="300" t="s">
        <v>139</v>
      </c>
      <c r="D19" s="300" t="s">
        <v>140</v>
      </c>
      <c r="E19" s="300" t="s">
        <v>141</v>
      </c>
      <c r="F19" s="300" t="s">
        <v>142</v>
      </c>
      <c r="G19" s="300" t="s">
        <v>143</v>
      </c>
    </row>
    <row r="20" spans="1:7">
      <c r="A20" s="301" t="s">
        <v>166</v>
      </c>
      <c r="B20" s="315" t="s">
        <v>153</v>
      </c>
      <c r="C20" s="302" t="s">
        <v>159</v>
      </c>
      <c r="D20" s="303">
        <v>1</v>
      </c>
      <c r="E20" s="303">
        <v>0.97</v>
      </c>
      <c r="F20" s="303">
        <v>1</v>
      </c>
      <c r="G20" s="302" t="s">
        <v>147</v>
      </c>
    </row>
  </sheetData>
  <conditionalFormatting sqref="G6">
    <cfRule type="iconSet" priority="3">
      <iconSet>
        <cfvo type="percent" val="0"/>
        <cfvo type="percent" val="33"/>
        <cfvo type="percent" val="67"/>
      </iconSet>
    </cfRule>
  </conditionalFormatting>
  <conditionalFormatting sqref="G15:G16">
    <cfRule type="iconSet" priority="2">
      <iconSet>
        <cfvo type="percent" val="0"/>
        <cfvo type="percent" val="33"/>
        <cfvo type="percent" val="67"/>
      </iconSet>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C221-7D88-43BB-B4E8-997F474878F0}">
  <dimension ref="A1:K139"/>
  <sheetViews>
    <sheetView workbookViewId="0">
      <selection activeCell="A2" sqref="A2:XFD2"/>
    </sheetView>
  </sheetViews>
  <sheetFormatPr defaultColWidth="9.23046875" defaultRowHeight="14.5"/>
  <cols>
    <col min="1" max="1" width="57.84375" style="202" customWidth="1"/>
    <col min="2" max="2" width="20.07421875" style="202" customWidth="1"/>
    <col min="3" max="3" width="11.84375" style="202" customWidth="1"/>
    <col min="4" max="4" width="11.84375" style="203" customWidth="1"/>
    <col min="5" max="5" width="11.84375" style="204" customWidth="1"/>
    <col min="6" max="16384" width="9.23046875" style="202"/>
  </cols>
  <sheetData>
    <row r="1" spans="1:6" s="51" customFormat="1" ht="48" customHeight="1" thickBot="1">
      <c r="A1" s="46" t="s">
        <v>167</v>
      </c>
      <c r="B1" s="70" t="s">
        <v>168</v>
      </c>
      <c r="C1" s="72" t="s">
        <v>169</v>
      </c>
      <c r="D1" s="72" t="s">
        <v>170</v>
      </c>
      <c r="E1" s="71">
        <v>2023</v>
      </c>
    </row>
    <row r="2" spans="1:6" s="78" customFormat="1" ht="18" thickBot="1">
      <c r="A2" s="73" t="s">
        <v>171</v>
      </c>
      <c r="B2" s="74"/>
      <c r="C2" s="74"/>
      <c r="D2" s="75"/>
      <c r="E2" s="76"/>
      <c r="F2" s="76"/>
    </row>
    <row r="3" spans="1:6" s="58" customFormat="1" ht="18" customHeight="1">
      <c r="A3" s="79" t="s">
        <v>172</v>
      </c>
      <c r="B3" s="59" t="s">
        <v>173</v>
      </c>
      <c r="C3" s="80">
        <v>0</v>
      </c>
      <c r="D3" s="81">
        <v>0</v>
      </c>
      <c r="E3" s="82">
        <v>0</v>
      </c>
      <c r="F3" s="82"/>
    </row>
    <row r="4" spans="1:6" s="58" customFormat="1" ht="18" customHeight="1">
      <c r="A4" s="79" t="s">
        <v>174</v>
      </c>
      <c r="B4" s="59" t="s">
        <v>173</v>
      </c>
      <c r="C4" s="83">
        <f>5/6</f>
        <v>0.83333333333333337</v>
      </c>
      <c r="D4" s="84">
        <v>0.83333333333333337</v>
      </c>
      <c r="E4" s="85">
        <f>+D4</f>
        <v>0.83333333333333337</v>
      </c>
      <c r="F4" s="85"/>
    </row>
    <row r="5" spans="1:6" s="58" customFormat="1" ht="18" customHeight="1">
      <c r="A5" s="79" t="s">
        <v>175</v>
      </c>
      <c r="B5" s="59" t="s">
        <v>173</v>
      </c>
      <c r="C5" s="83">
        <f>6/6</f>
        <v>1</v>
      </c>
      <c r="D5" s="84">
        <v>1</v>
      </c>
      <c r="E5" s="85">
        <f>+D5</f>
        <v>1</v>
      </c>
      <c r="F5" s="85"/>
    </row>
    <row r="6" spans="1:6" s="58" customFormat="1" ht="18" customHeight="1" thickBot="1">
      <c r="A6" s="86" t="s">
        <v>176</v>
      </c>
      <c r="B6" s="87" t="s">
        <v>173</v>
      </c>
      <c r="C6" s="89">
        <f>6/6</f>
        <v>1</v>
      </c>
      <c r="D6" s="90">
        <v>1</v>
      </c>
      <c r="E6" s="91">
        <f>+D6</f>
        <v>1</v>
      </c>
      <c r="F6" s="91"/>
    </row>
    <row r="7" spans="1:6" s="78" customFormat="1" ht="18" thickBot="1">
      <c r="A7" s="73" t="s">
        <v>177</v>
      </c>
      <c r="B7" s="77"/>
      <c r="C7" s="93"/>
      <c r="D7" s="75"/>
      <c r="E7" s="76"/>
      <c r="F7" s="76"/>
    </row>
    <row r="8" spans="1:6" s="58" customFormat="1" ht="18" customHeight="1">
      <c r="A8" s="94" t="s">
        <v>178</v>
      </c>
      <c r="B8" s="95"/>
      <c r="C8" s="97"/>
      <c r="D8" s="98"/>
      <c r="E8" s="99"/>
      <c r="F8" s="99"/>
    </row>
    <row r="9" spans="1:6" s="58" customFormat="1" ht="18" customHeight="1">
      <c r="A9" s="1" t="s">
        <v>179</v>
      </c>
      <c r="B9" s="100" t="s">
        <v>180</v>
      </c>
      <c r="C9" s="102">
        <v>21363</v>
      </c>
      <c r="D9" s="103">
        <v>22050</v>
      </c>
      <c r="E9" s="104">
        <v>22851</v>
      </c>
      <c r="F9" s="104"/>
    </row>
    <row r="10" spans="1:6" s="58" customFormat="1" ht="18" customHeight="1">
      <c r="A10" s="105" t="s">
        <v>181</v>
      </c>
      <c r="B10" s="106"/>
      <c r="C10" s="107"/>
      <c r="D10" s="103"/>
      <c r="E10" s="108"/>
      <c r="F10" s="108"/>
    </row>
    <row r="11" spans="1:6" s="58" customFormat="1" ht="18" customHeight="1">
      <c r="A11" s="1" t="s">
        <v>182</v>
      </c>
      <c r="B11" s="109" t="s">
        <v>180</v>
      </c>
      <c r="C11" s="110">
        <v>6381.21</v>
      </c>
      <c r="D11" s="111">
        <v>5869</v>
      </c>
      <c r="E11" s="112">
        <v>8472</v>
      </c>
      <c r="F11" s="112"/>
    </row>
    <row r="12" spans="1:6" s="60" customFormat="1" ht="18" customHeight="1">
      <c r="A12" s="1" t="s">
        <v>183</v>
      </c>
      <c r="B12" s="113" t="s">
        <v>180</v>
      </c>
      <c r="C12" s="114">
        <v>388</v>
      </c>
      <c r="D12" s="115">
        <v>266</v>
      </c>
      <c r="E12" s="115">
        <v>704</v>
      </c>
      <c r="F12" s="115"/>
    </row>
    <row r="13" spans="1:6" s="60" customFormat="1" ht="18" customHeight="1">
      <c r="A13" s="116" t="s">
        <v>184</v>
      </c>
      <c r="B13" s="53"/>
      <c r="C13" s="83"/>
      <c r="D13" s="117"/>
      <c r="E13" s="117"/>
      <c r="F13" s="117"/>
    </row>
    <row r="14" spans="1:6" s="60" customFormat="1" ht="18" customHeight="1">
      <c r="A14" s="41" t="s">
        <v>185</v>
      </c>
      <c r="B14" s="113" t="s">
        <v>180</v>
      </c>
      <c r="C14" s="118">
        <v>21751</v>
      </c>
      <c r="D14" s="119">
        <v>22316</v>
      </c>
      <c r="E14" s="119">
        <v>23555</v>
      </c>
      <c r="F14" s="119"/>
    </row>
    <row r="15" spans="1:6" s="60" customFormat="1" ht="18" customHeight="1">
      <c r="A15" s="120" t="s">
        <v>186</v>
      </c>
      <c r="B15" s="100"/>
      <c r="C15" s="122"/>
      <c r="D15" s="123"/>
      <c r="E15" s="124"/>
      <c r="F15" s="124"/>
    </row>
    <row r="16" spans="1:6" s="60" customFormat="1" ht="18" customHeight="1">
      <c r="A16" s="125" t="s">
        <v>187</v>
      </c>
      <c r="B16" s="53" t="s">
        <v>180</v>
      </c>
      <c r="C16" s="126">
        <v>220712</v>
      </c>
      <c r="D16" s="127">
        <v>238553</v>
      </c>
      <c r="E16" s="117" t="s">
        <v>188</v>
      </c>
      <c r="F16" s="117"/>
    </row>
    <row r="17" spans="1:6" s="60" customFormat="1" ht="18" customHeight="1">
      <c r="A17" s="128" t="s">
        <v>189</v>
      </c>
      <c r="B17" s="53" t="s">
        <v>180</v>
      </c>
      <c r="C17" s="126">
        <v>172855</v>
      </c>
      <c r="D17" s="127">
        <v>181427</v>
      </c>
      <c r="E17" s="117" t="s">
        <v>188</v>
      </c>
      <c r="F17" s="117"/>
    </row>
    <row r="18" spans="1:6" s="60" customFormat="1" ht="18" customHeight="1">
      <c r="A18" s="128" t="s">
        <v>190</v>
      </c>
      <c r="B18" s="53" t="s">
        <v>180</v>
      </c>
      <c r="C18" s="126">
        <v>3070</v>
      </c>
      <c r="D18" s="127">
        <v>3820</v>
      </c>
      <c r="E18" s="117" t="s">
        <v>188</v>
      </c>
      <c r="F18" s="117"/>
    </row>
    <row r="19" spans="1:6" s="60" customFormat="1" ht="18" customHeight="1">
      <c r="A19" s="128" t="s">
        <v>191</v>
      </c>
      <c r="B19" s="53" t="s">
        <v>180</v>
      </c>
      <c r="C19" s="126">
        <v>7509.91</v>
      </c>
      <c r="D19" s="127">
        <v>7568</v>
      </c>
      <c r="E19" s="117" t="s">
        <v>188</v>
      </c>
      <c r="F19" s="117"/>
    </row>
    <row r="20" spans="1:6" s="60" customFormat="1" ht="18" customHeight="1">
      <c r="A20" s="128" t="s">
        <v>192</v>
      </c>
      <c r="B20" s="53" t="s">
        <v>180</v>
      </c>
      <c r="C20" s="126">
        <v>14125.2</v>
      </c>
      <c r="D20" s="127">
        <v>16831</v>
      </c>
      <c r="E20" s="117" t="s">
        <v>188</v>
      </c>
      <c r="F20" s="117"/>
    </row>
    <row r="21" spans="1:6" s="60" customFormat="1" ht="18" customHeight="1">
      <c r="A21" s="128" t="s">
        <v>193</v>
      </c>
      <c r="B21" s="53" t="s">
        <v>180</v>
      </c>
      <c r="C21" s="126">
        <v>10654.78</v>
      </c>
      <c r="D21" s="127">
        <v>14130</v>
      </c>
      <c r="E21" s="117" t="s">
        <v>188</v>
      </c>
      <c r="F21" s="117"/>
    </row>
    <row r="22" spans="1:6" s="60" customFormat="1" ht="18" customHeight="1">
      <c r="A22" s="128" t="s">
        <v>194</v>
      </c>
      <c r="B22" s="53" t="s">
        <v>180</v>
      </c>
      <c r="C22" s="126">
        <v>6403.7</v>
      </c>
      <c r="D22" s="127">
        <v>8933</v>
      </c>
      <c r="E22" s="117" t="s">
        <v>188</v>
      </c>
      <c r="F22" s="117"/>
    </row>
    <row r="23" spans="1:6" s="60" customFormat="1" ht="18" customHeight="1">
      <c r="A23" s="128" t="s">
        <v>195</v>
      </c>
      <c r="B23" s="53" t="s">
        <v>180</v>
      </c>
      <c r="C23" s="126">
        <v>3265.04</v>
      </c>
      <c r="D23" s="127">
        <v>3038</v>
      </c>
      <c r="E23" s="117" t="s">
        <v>188</v>
      </c>
      <c r="F23" s="117"/>
    </row>
    <row r="24" spans="1:6" s="60" customFormat="1" ht="18" customHeight="1">
      <c r="A24" s="128" t="s">
        <v>196</v>
      </c>
      <c r="B24" s="53" t="s">
        <v>180</v>
      </c>
      <c r="C24" s="126">
        <v>810.78</v>
      </c>
      <c r="D24" s="127">
        <v>914</v>
      </c>
      <c r="E24" s="117" t="s">
        <v>188</v>
      </c>
      <c r="F24" s="117"/>
    </row>
    <row r="25" spans="1:6" s="60" customFormat="1" ht="18" customHeight="1">
      <c r="A25" s="128" t="s">
        <v>197</v>
      </c>
      <c r="B25" s="53" t="s">
        <v>180</v>
      </c>
      <c r="C25" s="126">
        <v>486.64</v>
      </c>
      <c r="D25" s="127">
        <v>335</v>
      </c>
      <c r="E25" s="117" t="s">
        <v>188</v>
      </c>
      <c r="F25" s="117"/>
    </row>
    <row r="26" spans="1:6" s="60" customFormat="1" ht="18" customHeight="1">
      <c r="A26" s="128" t="s">
        <v>198</v>
      </c>
      <c r="B26" s="53" t="s">
        <v>180</v>
      </c>
      <c r="C26" s="80"/>
      <c r="D26" s="129"/>
      <c r="E26" s="117"/>
      <c r="F26" s="117"/>
    </row>
    <row r="27" spans="1:6" s="60" customFormat="1" ht="18" customHeight="1">
      <c r="A27" s="128" t="s">
        <v>199</v>
      </c>
      <c r="B27" s="53" t="s">
        <v>180</v>
      </c>
      <c r="C27" s="83"/>
      <c r="D27" s="117"/>
      <c r="E27" s="117"/>
      <c r="F27" s="117"/>
    </row>
    <row r="28" spans="1:6" s="60" customFormat="1" ht="18" customHeight="1">
      <c r="A28" s="128" t="s">
        <v>200</v>
      </c>
      <c r="B28" s="53" t="s">
        <v>180</v>
      </c>
      <c r="C28" s="126">
        <v>1529.53</v>
      </c>
      <c r="D28" s="127">
        <v>1557</v>
      </c>
      <c r="E28" s="117" t="s">
        <v>188</v>
      </c>
      <c r="F28" s="117"/>
    </row>
    <row r="29" spans="1:6" s="60" customFormat="1" ht="18" customHeight="1">
      <c r="A29" s="128" t="s">
        <v>201</v>
      </c>
      <c r="B29" s="53" t="s">
        <v>180</v>
      </c>
      <c r="C29" s="83"/>
      <c r="D29" s="117"/>
      <c r="E29" s="117"/>
      <c r="F29" s="117"/>
    </row>
    <row r="30" spans="1:6" s="60" customFormat="1" ht="18" customHeight="1">
      <c r="A30" s="128" t="s">
        <v>202</v>
      </c>
      <c r="B30" s="53" t="s">
        <v>180</v>
      </c>
      <c r="C30" s="83"/>
      <c r="D30" s="117"/>
      <c r="E30" s="117"/>
      <c r="F30" s="117"/>
    </row>
    <row r="31" spans="1:6" s="60" customFormat="1" ht="18" customHeight="1">
      <c r="A31" s="128" t="s">
        <v>203</v>
      </c>
      <c r="B31" s="113" t="s">
        <v>180</v>
      </c>
      <c r="C31" s="130"/>
      <c r="D31" s="115"/>
      <c r="E31" s="115"/>
      <c r="F31" s="115"/>
    </row>
    <row r="32" spans="1:6" s="60" customFormat="1" ht="18" customHeight="1">
      <c r="A32" s="131" t="s">
        <v>204</v>
      </c>
      <c r="B32" s="100"/>
      <c r="C32" s="107"/>
      <c r="D32" s="124"/>
      <c r="E32" s="124"/>
      <c r="F32" s="124"/>
    </row>
    <row r="33" spans="1:11" s="60" customFormat="1" ht="18" customHeight="1">
      <c r="A33" s="125" t="s">
        <v>205</v>
      </c>
      <c r="B33" s="53" t="s">
        <v>180</v>
      </c>
      <c r="C33" s="126">
        <v>248456</v>
      </c>
      <c r="D33" s="127">
        <v>266472</v>
      </c>
      <c r="E33" s="129" t="s">
        <v>188</v>
      </c>
      <c r="F33" s="129"/>
    </row>
    <row r="34" spans="1:11" s="60" customFormat="1" ht="18" customHeight="1">
      <c r="A34" s="41" t="s">
        <v>206</v>
      </c>
      <c r="B34" s="113" t="s">
        <v>180</v>
      </c>
      <c r="C34" s="118">
        <v>242463</v>
      </c>
      <c r="D34" s="119">
        <v>260869</v>
      </c>
      <c r="E34" s="132" t="s">
        <v>188</v>
      </c>
      <c r="F34" s="132"/>
    </row>
    <row r="35" spans="1:11" s="60" customFormat="1" ht="18" customHeight="1">
      <c r="A35" s="133" t="s">
        <v>207</v>
      </c>
      <c r="B35" s="134"/>
      <c r="C35" s="114"/>
      <c r="D35" s="115"/>
      <c r="E35" s="132"/>
      <c r="F35" s="132"/>
    </row>
    <row r="36" spans="1:11" s="60" customFormat="1" ht="18" customHeight="1">
      <c r="A36" s="135" t="s">
        <v>208</v>
      </c>
      <c r="B36" s="136" t="s">
        <v>209</v>
      </c>
      <c r="C36" s="137">
        <v>18.41</v>
      </c>
      <c r="D36" s="117">
        <v>21.4</v>
      </c>
      <c r="E36" s="129" t="s">
        <v>188</v>
      </c>
      <c r="F36" s="129"/>
    </row>
    <row r="37" spans="1:11" s="60" customFormat="1" ht="18" customHeight="1">
      <c r="A37" s="138" t="s">
        <v>210</v>
      </c>
      <c r="B37" s="134" t="s">
        <v>209</v>
      </c>
      <c r="C37" s="114">
        <v>17.96</v>
      </c>
      <c r="D37" s="115">
        <v>20.95</v>
      </c>
      <c r="E37" s="132" t="s">
        <v>188</v>
      </c>
      <c r="F37" s="132"/>
    </row>
    <row r="38" spans="1:11" s="60" customFormat="1" ht="18" customHeight="1" thickBot="1">
      <c r="A38" s="139" t="s">
        <v>211</v>
      </c>
      <c r="B38" s="140" t="s">
        <v>173</v>
      </c>
      <c r="C38" s="141">
        <v>84</v>
      </c>
      <c r="D38" s="142">
        <v>81</v>
      </c>
      <c r="E38" s="143">
        <v>83</v>
      </c>
      <c r="F38" s="143"/>
      <c r="J38" s="144"/>
      <c r="K38" s="144"/>
    </row>
    <row r="39" spans="1:11" s="78" customFormat="1" ht="18" thickBot="1">
      <c r="A39" s="73" t="s">
        <v>212</v>
      </c>
      <c r="B39" s="74"/>
      <c r="C39" s="93"/>
      <c r="D39" s="75"/>
      <c r="E39" s="76"/>
      <c r="F39" s="76"/>
    </row>
    <row r="40" spans="1:11" s="60" customFormat="1" ht="18" customHeight="1">
      <c r="A40" s="145" t="s">
        <v>213</v>
      </c>
      <c r="B40" s="146" t="s">
        <v>214</v>
      </c>
      <c r="C40" s="148">
        <v>8611</v>
      </c>
      <c r="D40" s="149" t="s">
        <v>188</v>
      </c>
      <c r="E40" s="149" t="s">
        <v>188</v>
      </c>
      <c r="F40" s="149"/>
    </row>
    <row r="41" spans="1:11" s="60" customFormat="1" ht="18" customHeight="1">
      <c r="A41" s="131" t="s">
        <v>215</v>
      </c>
      <c r="B41" s="100"/>
      <c r="C41" s="150"/>
      <c r="D41" s="151"/>
      <c r="E41" s="151"/>
      <c r="F41" s="151"/>
    </row>
    <row r="42" spans="1:11" s="60" customFormat="1" ht="18" customHeight="1">
      <c r="A42" s="1" t="s">
        <v>216</v>
      </c>
      <c r="B42" s="53" t="s">
        <v>214</v>
      </c>
      <c r="C42" s="126">
        <v>100</v>
      </c>
      <c r="D42" s="129" t="s">
        <v>188</v>
      </c>
      <c r="E42" s="129" t="s">
        <v>188</v>
      </c>
      <c r="F42" s="129"/>
    </row>
    <row r="43" spans="1:11" s="60" customFormat="1" ht="18" customHeight="1">
      <c r="A43" s="1" t="s">
        <v>217</v>
      </c>
      <c r="B43" s="53" t="s">
        <v>214</v>
      </c>
      <c r="C43" s="126">
        <v>60</v>
      </c>
      <c r="D43" s="129" t="s">
        <v>188</v>
      </c>
      <c r="E43" s="129" t="s">
        <v>188</v>
      </c>
      <c r="F43" s="129"/>
    </row>
    <row r="44" spans="1:11" s="60" customFormat="1" ht="18" customHeight="1">
      <c r="A44" s="40" t="s">
        <v>218</v>
      </c>
      <c r="B44" s="113" t="s">
        <v>214</v>
      </c>
      <c r="C44" s="118">
        <v>2130</v>
      </c>
      <c r="D44" s="132" t="s">
        <v>188</v>
      </c>
      <c r="E44" s="132" t="s">
        <v>188</v>
      </c>
      <c r="F44" s="132"/>
    </row>
    <row r="45" spans="1:11" s="60" customFormat="1" ht="18" customHeight="1">
      <c r="A45" s="131" t="s">
        <v>219</v>
      </c>
      <c r="B45" s="100" t="s">
        <v>214</v>
      </c>
      <c r="C45" s="152">
        <f>+SUM(C42:C44)</f>
        <v>2290</v>
      </c>
      <c r="D45" s="151" t="s">
        <v>188</v>
      </c>
      <c r="E45" s="151" t="s">
        <v>188</v>
      </c>
      <c r="F45" s="151"/>
    </row>
    <row r="46" spans="1:11" s="60" customFormat="1" ht="18" customHeight="1">
      <c r="A46" s="131" t="s">
        <v>220</v>
      </c>
      <c r="B46" s="100"/>
      <c r="C46" s="150"/>
      <c r="D46" s="151"/>
      <c r="E46" s="151"/>
      <c r="F46" s="151"/>
    </row>
    <row r="47" spans="1:11" s="60" customFormat="1" ht="18" customHeight="1">
      <c r="A47" s="1" t="s">
        <v>221</v>
      </c>
      <c r="B47" s="53" t="s">
        <v>214</v>
      </c>
      <c r="C47" s="126">
        <v>6298</v>
      </c>
      <c r="D47" s="129" t="s">
        <v>188</v>
      </c>
      <c r="E47" s="129" t="s">
        <v>188</v>
      </c>
      <c r="F47" s="129"/>
    </row>
    <row r="48" spans="1:11" s="60" customFormat="1" ht="18" customHeight="1">
      <c r="A48" s="1" t="s">
        <v>222</v>
      </c>
      <c r="B48" s="53" t="s">
        <v>214</v>
      </c>
      <c r="C48" s="126">
        <v>7</v>
      </c>
      <c r="D48" s="129" t="s">
        <v>188</v>
      </c>
      <c r="E48" s="129" t="s">
        <v>188</v>
      </c>
      <c r="F48" s="129"/>
    </row>
    <row r="49" spans="1:6" s="60" customFormat="1" ht="18" customHeight="1">
      <c r="A49" s="40" t="s">
        <v>223</v>
      </c>
      <c r="B49" s="113" t="s">
        <v>214</v>
      </c>
      <c r="C49" s="118">
        <v>16</v>
      </c>
      <c r="D49" s="129" t="s">
        <v>188</v>
      </c>
      <c r="E49" s="129" t="s">
        <v>188</v>
      </c>
      <c r="F49" s="129"/>
    </row>
    <row r="50" spans="1:6" s="60" customFormat="1" ht="18" customHeight="1">
      <c r="A50" s="131" t="s">
        <v>224</v>
      </c>
      <c r="B50" s="100" t="s">
        <v>214</v>
      </c>
      <c r="C50" s="153">
        <f>+SUM(C47:C49)</f>
        <v>6321</v>
      </c>
      <c r="D50" s="151" t="s">
        <v>188</v>
      </c>
      <c r="E50" s="151" t="s">
        <v>188</v>
      </c>
      <c r="F50" s="151"/>
    </row>
    <row r="51" spans="1:6" s="60" customFormat="1" ht="18" customHeight="1">
      <c r="A51" s="131" t="s">
        <v>225</v>
      </c>
      <c r="B51" s="100"/>
      <c r="C51" s="150"/>
      <c r="D51" s="151"/>
      <c r="E51" s="151"/>
      <c r="F51" s="151"/>
    </row>
    <row r="52" spans="1:6" s="60" customFormat="1" ht="18" customHeight="1">
      <c r="A52" s="125" t="s">
        <v>226</v>
      </c>
      <c r="B52" s="53" t="s">
        <v>214</v>
      </c>
      <c r="C52" s="153">
        <v>6321</v>
      </c>
      <c r="D52" s="151" t="s">
        <v>188</v>
      </c>
      <c r="E52" s="151" t="s">
        <v>188</v>
      </c>
      <c r="F52" s="151"/>
    </row>
    <row r="53" spans="1:6" s="60" customFormat="1" ht="18" customHeight="1" thickBot="1">
      <c r="A53" s="154" t="s">
        <v>227</v>
      </c>
      <c r="B53" s="140" t="s">
        <v>173</v>
      </c>
      <c r="C53" s="155">
        <v>73</v>
      </c>
      <c r="D53" s="143" t="s">
        <v>188</v>
      </c>
      <c r="E53" s="143" t="s">
        <v>188</v>
      </c>
      <c r="F53" s="143"/>
    </row>
    <row r="54" spans="1:6" s="78" customFormat="1" ht="18" thickBot="1">
      <c r="A54" s="73" t="s">
        <v>228</v>
      </c>
      <c r="B54" s="74"/>
      <c r="C54" s="93"/>
      <c r="D54" s="75"/>
      <c r="E54" s="76"/>
      <c r="F54" s="76"/>
    </row>
    <row r="55" spans="1:6" s="60" customFormat="1" ht="18" customHeight="1">
      <c r="A55" s="145" t="s">
        <v>213</v>
      </c>
      <c r="B55" s="146" t="s">
        <v>214</v>
      </c>
      <c r="C55" s="148">
        <v>66661</v>
      </c>
      <c r="D55" s="156" t="s">
        <v>188</v>
      </c>
      <c r="E55" s="156" t="s">
        <v>188</v>
      </c>
      <c r="F55" s="156"/>
    </row>
    <row r="56" spans="1:6" s="60" customFormat="1" ht="18" customHeight="1">
      <c r="A56" s="131" t="s">
        <v>215</v>
      </c>
      <c r="B56" s="100"/>
      <c r="C56" s="153"/>
      <c r="D56" s="124"/>
      <c r="E56" s="124"/>
      <c r="F56" s="124"/>
    </row>
    <row r="57" spans="1:6" s="60" customFormat="1" ht="18" customHeight="1">
      <c r="A57" s="1" t="s">
        <v>216</v>
      </c>
      <c r="B57" s="53" t="s">
        <v>214</v>
      </c>
      <c r="C57" s="126">
        <v>112</v>
      </c>
      <c r="D57" s="117" t="s">
        <v>188</v>
      </c>
      <c r="E57" s="117" t="s">
        <v>188</v>
      </c>
      <c r="F57" s="117"/>
    </row>
    <row r="58" spans="1:6" s="60" customFormat="1" ht="18" customHeight="1">
      <c r="A58" s="1" t="s">
        <v>217</v>
      </c>
      <c r="B58" s="53" t="s">
        <v>214</v>
      </c>
      <c r="C58" s="126">
        <v>7774</v>
      </c>
      <c r="D58" s="117" t="s">
        <v>188</v>
      </c>
      <c r="E58" s="117" t="s">
        <v>188</v>
      </c>
      <c r="F58" s="117"/>
    </row>
    <row r="59" spans="1:6" s="60" customFormat="1" ht="18" customHeight="1">
      <c r="A59" s="40" t="s">
        <v>218</v>
      </c>
      <c r="B59" s="113" t="s">
        <v>214</v>
      </c>
      <c r="C59" s="118">
        <v>57857</v>
      </c>
      <c r="D59" s="115" t="s">
        <v>188</v>
      </c>
      <c r="E59" s="115" t="s">
        <v>188</v>
      </c>
      <c r="F59" s="115"/>
    </row>
    <row r="60" spans="1:6" s="60" customFormat="1" ht="18" customHeight="1">
      <c r="A60" s="131" t="s">
        <v>219</v>
      </c>
      <c r="B60" s="100" t="s">
        <v>214</v>
      </c>
      <c r="C60" s="153">
        <f>+SUM(C57:C59)</f>
        <v>65743</v>
      </c>
      <c r="D60" s="124" t="s">
        <v>188</v>
      </c>
      <c r="E60" s="124" t="s">
        <v>188</v>
      </c>
      <c r="F60" s="124"/>
    </row>
    <row r="61" spans="1:6" s="60" customFormat="1" ht="18" customHeight="1">
      <c r="A61" s="131" t="s">
        <v>220</v>
      </c>
      <c r="B61" s="100"/>
      <c r="C61" s="150"/>
      <c r="D61" s="124"/>
      <c r="E61" s="124"/>
      <c r="F61" s="124"/>
    </row>
    <row r="62" spans="1:6" s="60" customFormat="1" ht="18" customHeight="1">
      <c r="A62" s="1" t="s">
        <v>221</v>
      </c>
      <c r="B62" s="53" t="s">
        <v>214</v>
      </c>
      <c r="C62" s="137">
        <v>690</v>
      </c>
      <c r="D62" s="117" t="s">
        <v>188</v>
      </c>
      <c r="E62" s="117" t="s">
        <v>188</v>
      </c>
      <c r="F62" s="117"/>
    </row>
    <row r="63" spans="1:6" s="60" customFormat="1" ht="18" customHeight="1">
      <c r="A63" s="1" t="s">
        <v>222</v>
      </c>
      <c r="B63" s="53" t="s">
        <v>214</v>
      </c>
      <c r="C63" s="137">
        <v>206</v>
      </c>
      <c r="D63" s="117" t="s">
        <v>188</v>
      </c>
      <c r="E63" s="117" t="s">
        <v>188</v>
      </c>
      <c r="F63" s="117"/>
    </row>
    <row r="64" spans="1:6" s="60" customFormat="1" ht="18" customHeight="1">
      <c r="A64" s="40" t="s">
        <v>223</v>
      </c>
      <c r="B64" s="113" t="s">
        <v>214</v>
      </c>
      <c r="C64" s="114">
        <v>22</v>
      </c>
      <c r="D64" s="115" t="s">
        <v>188</v>
      </c>
      <c r="E64" s="115" t="s">
        <v>188</v>
      </c>
      <c r="F64" s="115"/>
    </row>
    <row r="65" spans="1:6" s="60" customFormat="1" ht="18" customHeight="1">
      <c r="A65" s="131" t="s">
        <v>224</v>
      </c>
      <c r="B65" s="100" t="s">
        <v>214</v>
      </c>
      <c r="C65" s="150">
        <f>+SUM(C62:C64)</f>
        <v>918</v>
      </c>
      <c r="D65" s="124" t="s">
        <v>188</v>
      </c>
      <c r="E65" s="124" t="s">
        <v>188</v>
      </c>
      <c r="F65" s="124"/>
    </row>
    <row r="66" spans="1:6" s="60" customFormat="1" ht="18" customHeight="1">
      <c r="A66" s="131" t="s">
        <v>225</v>
      </c>
      <c r="B66" s="100"/>
      <c r="C66" s="150"/>
      <c r="D66" s="124"/>
      <c r="E66" s="124"/>
      <c r="F66" s="124"/>
    </row>
    <row r="67" spans="1:6" s="60" customFormat="1" ht="18" customHeight="1">
      <c r="A67" s="125" t="s">
        <v>226</v>
      </c>
      <c r="B67" s="53" t="s">
        <v>214</v>
      </c>
      <c r="C67" s="137">
        <v>918</v>
      </c>
      <c r="D67" s="124" t="s">
        <v>188</v>
      </c>
      <c r="E67" s="124" t="s">
        <v>188</v>
      </c>
      <c r="F67" s="124"/>
    </row>
    <row r="68" spans="1:6" s="60" customFormat="1" ht="18" customHeight="1" thickBot="1">
      <c r="A68" s="154" t="s">
        <v>227</v>
      </c>
      <c r="B68" s="140" t="s">
        <v>173</v>
      </c>
      <c r="C68" s="155">
        <v>1</v>
      </c>
      <c r="D68" s="157" t="s">
        <v>188</v>
      </c>
      <c r="E68" s="157" t="s">
        <v>188</v>
      </c>
      <c r="F68" s="157"/>
    </row>
    <row r="69" spans="1:6" s="78" customFormat="1" ht="18" thickBot="1">
      <c r="A69" s="73" t="s">
        <v>229</v>
      </c>
      <c r="B69" s="74"/>
      <c r="C69" s="93"/>
      <c r="D69" s="75"/>
      <c r="E69" s="76"/>
      <c r="F69" s="76"/>
    </row>
    <row r="70" spans="1:6" s="60" customFormat="1" ht="18" customHeight="1">
      <c r="A70" s="145" t="s">
        <v>213</v>
      </c>
      <c r="B70" s="146" t="s">
        <v>214</v>
      </c>
      <c r="C70" s="148">
        <v>75272</v>
      </c>
      <c r="D70" s="158" t="s">
        <v>188</v>
      </c>
      <c r="E70" s="158" t="s">
        <v>188</v>
      </c>
      <c r="F70" s="158"/>
    </row>
    <row r="71" spans="1:6" s="60" customFormat="1" ht="18" customHeight="1">
      <c r="A71" s="131" t="s">
        <v>215</v>
      </c>
      <c r="B71" s="100"/>
      <c r="C71" s="153"/>
      <c r="D71" s="124"/>
      <c r="E71" s="124"/>
      <c r="F71" s="124"/>
    </row>
    <row r="72" spans="1:6" s="60" customFormat="1" ht="18" customHeight="1">
      <c r="A72" s="1" t="s">
        <v>216</v>
      </c>
      <c r="B72" s="53" t="s">
        <v>214</v>
      </c>
      <c r="C72" s="126">
        <v>212</v>
      </c>
      <c r="D72" s="117" t="s">
        <v>188</v>
      </c>
      <c r="E72" s="117" t="s">
        <v>188</v>
      </c>
      <c r="F72" s="117"/>
    </row>
    <row r="73" spans="1:6" s="60" customFormat="1" ht="18" customHeight="1">
      <c r="A73" s="1" t="s">
        <v>217</v>
      </c>
      <c r="B73" s="53" t="s">
        <v>214</v>
      </c>
      <c r="C73" s="126">
        <v>7834</v>
      </c>
      <c r="D73" s="117" t="s">
        <v>188</v>
      </c>
      <c r="E73" s="117" t="s">
        <v>188</v>
      </c>
      <c r="F73" s="117"/>
    </row>
    <row r="74" spans="1:6" s="60" customFormat="1" ht="18" customHeight="1">
      <c r="A74" s="40" t="s">
        <v>218</v>
      </c>
      <c r="B74" s="113" t="s">
        <v>214</v>
      </c>
      <c r="C74" s="118">
        <v>59987</v>
      </c>
      <c r="D74" s="115" t="s">
        <v>188</v>
      </c>
      <c r="E74" s="115" t="s">
        <v>188</v>
      </c>
      <c r="F74" s="115"/>
    </row>
    <row r="75" spans="1:6" s="60" customFormat="1" ht="18" customHeight="1">
      <c r="A75" s="131" t="s">
        <v>219</v>
      </c>
      <c r="B75" s="100" t="s">
        <v>214</v>
      </c>
      <c r="C75" s="153">
        <f>+SUM(C72:C74)</f>
        <v>68033</v>
      </c>
      <c r="D75" s="124" t="s">
        <v>188</v>
      </c>
      <c r="E75" s="124" t="s">
        <v>188</v>
      </c>
      <c r="F75" s="124"/>
    </row>
    <row r="76" spans="1:6" s="60" customFormat="1" ht="18" customHeight="1">
      <c r="A76" s="131" t="s">
        <v>220</v>
      </c>
      <c r="B76" s="100"/>
      <c r="C76" s="150"/>
      <c r="D76" s="124"/>
      <c r="E76" s="124"/>
      <c r="F76" s="124"/>
    </row>
    <row r="77" spans="1:6" s="60" customFormat="1" ht="18" customHeight="1">
      <c r="A77" s="1" t="s">
        <v>221</v>
      </c>
      <c r="B77" s="53" t="s">
        <v>214</v>
      </c>
      <c r="C77" s="126">
        <v>6988</v>
      </c>
      <c r="D77" s="117" t="s">
        <v>188</v>
      </c>
      <c r="E77" s="117" t="s">
        <v>188</v>
      </c>
      <c r="F77" s="117"/>
    </row>
    <row r="78" spans="1:6" s="60" customFormat="1" ht="17.5">
      <c r="A78" s="1" t="s">
        <v>222</v>
      </c>
      <c r="B78" s="53" t="s">
        <v>214</v>
      </c>
      <c r="C78" s="126">
        <v>213</v>
      </c>
      <c r="D78" s="117" t="s">
        <v>188</v>
      </c>
      <c r="E78" s="117" t="s">
        <v>188</v>
      </c>
      <c r="F78" s="117"/>
    </row>
    <row r="79" spans="1:6" s="60" customFormat="1" ht="18" customHeight="1">
      <c r="A79" s="40" t="s">
        <v>223</v>
      </c>
      <c r="B79" s="113" t="s">
        <v>214</v>
      </c>
      <c r="C79" s="118">
        <v>38</v>
      </c>
      <c r="D79" s="115" t="s">
        <v>188</v>
      </c>
      <c r="E79" s="115" t="s">
        <v>188</v>
      </c>
      <c r="F79" s="115"/>
    </row>
    <row r="80" spans="1:6" s="60" customFormat="1" ht="18" customHeight="1">
      <c r="A80" s="131" t="s">
        <v>224</v>
      </c>
      <c r="B80" s="100" t="s">
        <v>214</v>
      </c>
      <c r="C80" s="153">
        <f>+SUM(C77:C79)</f>
        <v>7239</v>
      </c>
      <c r="D80" s="124" t="s">
        <v>188</v>
      </c>
      <c r="E80" s="124" t="s">
        <v>188</v>
      </c>
      <c r="F80" s="124"/>
    </row>
    <row r="81" spans="1:6" s="60" customFormat="1" ht="18" customHeight="1">
      <c r="A81" s="131" t="s">
        <v>225</v>
      </c>
      <c r="B81" s="100"/>
      <c r="C81" s="150"/>
      <c r="D81" s="124"/>
      <c r="E81" s="124"/>
      <c r="F81" s="124"/>
    </row>
    <row r="82" spans="1:6" s="60" customFormat="1" ht="18" customHeight="1">
      <c r="A82" s="125" t="s">
        <v>226</v>
      </c>
      <c r="B82" s="53" t="s">
        <v>214</v>
      </c>
      <c r="C82" s="159">
        <v>7239</v>
      </c>
      <c r="D82" s="117"/>
      <c r="E82" s="117"/>
      <c r="F82" s="117"/>
    </row>
    <row r="83" spans="1:6" s="60" customFormat="1" ht="36" customHeight="1" thickBot="1">
      <c r="A83" s="160" t="s">
        <v>227</v>
      </c>
      <c r="B83" s="161" t="s">
        <v>173</v>
      </c>
      <c r="C83" s="162">
        <v>10</v>
      </c>
      <c r="D83" s="163" t="s">
        <v>188</v>
      </c>
      <c r="E83" s="163" t="s">
        <v>188</v>
      </c>
      <c r="F83" s="163"/>
    </row>
    <row r="84" spans="1:6" s="78" customFormat="1" ht="18" thickBot="1">
      <c r="A84" s="73" t="s">
        <v>230</v>
      </c>
      <c r="B84" s="74"/>
      <c r="C84" s="93"/>
      <c r="D84" s="75"/>
      <c r="E84" s="76"/>
      <c r="F84" s="76"/>
    </row>
    <row r="85" spans="1:6" s="60" customFormat="1" ht="15.75" customHeight="1">
      <c r="A85" s="145" t="s">
        <v>231</v>
      </c>
      <c r="B85" s="147"/>
      <c r="C85" s="164"/>
      <c r="D85" s="158"/>
      <c r="E85" s="158"/>
      <c r="F85" s="158"/>
    </row>
    <row r="86" spans="1:6" s="60" customFormat="1" ht="18" customHeight="1">
      <c r="A86" s="1" t="s">
        <v>232</v>
      </c>
      <c r="B86" s="53" t="s">
        <v>233</v>
      </c>
      <c r="C86" s="165" t="s">
        <v>153</v>
      </c>
      <c r="D86" s="166" t="s">
        <v>153</v>
      </c>
      <c r="E86" s="117">
        <v>20</v>
      </c>
      <c r="F86" s="117"/>
    </row>
    <row r="87" spans="1:6" s="60" customFormat="1" ht="18" customHeight="1">
      <c r="A87" s="1" t="s">
        <v>234</v>
      </c>
      <c r="B87" s="53" t="s">
        <v>233</v>
      </c>
      <c r="C87" s="165">
        <v>16928</v>
      </c>
      <c r="D87" s="166">
        <v>19732</v>
      </c>
      <c r="E87" s="166">
        <v>23135</v>
      </c>
      <c r="F87" s="166"/>
    </row>
    <row r="88" spans="1:6" s="60" customFormat="1" ht="18" customHeight="1">
      <c r="A88" s="1" t="s">
        <v>235</v>
      </c>
      <c r="B88" s="53" t="s">
        <v>233</v>
      </c>
      <c r="C88" s="165">
        <v>83890.42</v>
      </c>
      <c r="D88" s="166">
        <v>87244</v>
      </c>
      <c r="E88" s="166">
        <v>87174</v>
      </c>
      <c r="F88" s="166"/>
    </row>
    <row r="89" spans="1:6" s="60" customFormat="1" ht="18" customHeight="1">
      <c r="A89" s="1" t="s">
        <v>236</v>
      </c>
      <c r="B89" s="53" t="s">
        <v>233</v>
      </c>
      <c r="C89" s="165" t="s">
        <v>153</v>
      </c>
      <c r="D89" s="166" t="s">
        <v>153</v>
      </c>
      <c r="E89" s="117">
        <v>7</v>
      </c>
      <c r="F89" s="117"/>
    </row>
    <row r="90" spans="1:6" s="60" customFormat="1" ht="18" customHeight="1">
      <c r="A90" s="1" t="s">
        <v>237</v>
      </c>
      <c r="B90" s="53" t="s">
        <v>233</v>
      </c>
      <c r="C90" s="165">
        <v>5711.7</v>
      </c>
      <c r="D90" s="166">
        <v>5517</v>
      </c>
      <c r="E90" s="166">
        <v>7182</v>
      </c>
      <c r="F90" s="166"/>
    </row>
    <row r="91" spans="1:6" s="60" customFormat="1" ht="18" customHeight="1">
      <c r="A91" s="41" t="s">
        <v>238</v>
      </c>
      <c r="B91" s="53" t="s">
        <v>233</v>
      </c>
      <c r="C91" s="167">
        <f>+SUM(C86:C90)</f>
        <v>106530.12</v>
      </c>
      <c r="D91" s="168">
        <f>+SUM(D86:D90)</f>
        <v>112493</v>
      </c>
      <c r="E91" s="168">
        <f>+SUM(E86:E90)</f>
        <v>117518</v>
      </c>
      <c r="F91" s="168"/>
    </row>
    <row r="92" spans="1:6" s="60" customFormat="1" ht="18" customHeight="1">
      <c r="A92" s="121" t="s">
        <v>239</v>
      </c>
      <c r="B92" s="100" t="s">
        <v>173</v>
      </c>
      <c r="C92" s="169">
        <v>67</v>
      </c>
      <c r="D92" s="170">
        <v>70</v>
      </c>
      <c r="E92" s="124">
        <v>70</v>
      </c>
      <c r="F92" s="124"/>
    </row>
    <row r="93" spans="1:6" s="60" customFormat="1" ht="18" customHeight="1">
      <c r="A93" s="131" t="s">
        <v>240</v>
      </c>
      <c r="B93" s="100"/>
      <c r="C93" s="150"/>
      <c r="D93" s="124"/>
      <c r="E93" s="124"/>
      <c r="F93" s="124"/>
    </row>
    <row r="94" spans="1:6" s="60" customFormat="1" ht="18" customHeight="1">
      <c r="A94" s="131" t="s">
        <v>241</v>
      </c>
      <c r="B94" s="100" t="s">
        <v>233</v>
      </c>
      <c r="C94" s="150">
        <v>62</v>
      </c>
      <c r="D94" s="124">
        <v>485</v>
      </c>
      <c r="E94" s="123">
        <v>7182</v>
      </c>
      <c r="F94" s="123"/>
    </row>
    <row r="95" spans="1:6" s="60" customFormat="1" ht="18" customHeight="1">
      <c r="A95" s="121" t="s">
        <v>242</v>
      </c>
      <c r="B95" s="100" t="s">
        <v>173</v>
      </c>
      <c r="C95" s="150">
        <v>0</v>
      </c>
      <c r="D95" s="124">
        <v>0</v>
      </c>
      <c r="E95" s="124">
        <v>4</v>
      </c>
      <c r="F95" s="124"/>
    </row>
    <row r="96" spans="1:6" s="60" customFormat="1" ht="18" customHeight="1">
      <c r="A96" s="131" t="s">
        <v>243</v>
      </c>
      <c r="B96" s="100"/>
      <c r="C96" s="150"/>
      <c r="D96" s="124"/>
      <c r="E96" s="124"/>
      <c r="F96" s="124"/>
    </row>
    <row r="97" spans="1:6" s="60" customFormat="1" ht="52.5">
      <c r="A97" s="171" t="s">
        <v>244</v>
      </c>
      <c r="B97" s="53" t="s">
        <v>233</v>
      </c>
      <c r="C97" s="172">
        <v>454.8</v>
      </c>
      <c r="D97" s="173">
        <v>465.92160000000001</v>
      </c>
      <c r="E97" s="117">
        <v>312</v>
      </c>
      <c r="F97" s="117"/>
    </row>
    <row r="98" spans="1:6" s="60" customFormat="1" ht="18" customHeight="1">
      <c r="A98" s="1" t="s">
        <v>245</v>
      </c>
      <c r="B98" s="53" t="s">
        <v>233</v>
      </c>
      <c r="C98" s="165">
        <v>50579.32</v>
      </c>
      <c r="D98" s="166">
        <v>47932</v>
      </c>
      <c r="E98" s="127">
        <v>43170</v>
      </c>
      <c r="F98" s="127"/>
    </row>
    <row r="99" spans="1:6" s="60" customFormat="1" ht="18" customHeight="1">
      <c r="A99" s="1" t="s">
        <v>246</v>
      </c>
      <c r="B99" s="53" t="s">
        <v>233</v>
      </c>
      <c r="C99" s="165">
        <v>237.12</v>
      </c>
      <c r="D99" s="166">
        <v>231</v>
      </c>
      <c r="E99" s="117">
        <v>191</v>
      </c>
      <c r="F99" s="117"/>
    </row>
    <row r="100" spans="1:6" s="60" customFormat="1" ht="18" customHeight="1">
      <c r="A100" s="41" t="s">
        <v>247</v>
      </c>
      <c r="B100" s="113" t="s">
        <v>233</v>
      </c>
      <c r="C100" s="118">
        <f>+SUM(C97:C99)</f>
        <v>51271.240000000005</v>
      </c>
      <c r="D100" s="119">
        <f>+SUM(D97:D99)</f>
        <v>48628.921600000001</v>
      </c>
      <c r="E100" s="119">
        <f>+SUM(E97:E99)</f>
        <v>43673</v>
      </c>
      <c r="F100" s="119"/>
    </row>
    <row r="101" spans="1:6" s="60" customFormat="1" ht="18" customHeight="1">
      <c r="A101" s="121" t="s">
        <v>248</v>
      </c>
      <c r="B101" s="100" t="s">
        <v>173</v>
      </c>
      <c r="C101" s="169">
        <v>32</v>
      </c>
      <c r="D101" s="170">
        <v>30</v>
      </c>
      <c r="E101" s="124">
        <v>26</v>
      </c>
      <c r="F101" s="124"/>
    </row>
    <row r="102" spans="1:6" s="60" customFormat="1" ht="18" customHeight="1">
      <c r="A102" s="131" t="s">
        <v>249</v>
      </c>
      <c r="B102" s="100" t="s">
        <v>233</v>
      </c>
      <c r="C102" s="174">
        <v>157863</v>
      </c>
      <c r="D102" s="175">
        <v>161607</v>
      </c>
      <c r="E102" s="175">
        <v>168373</v>
      </c>
      <c r="F102" s="175"/>
    </row>
    <row r="103" spans="1:6" s="60" customFormat="1" ht="18" customHeight="1">
      <c r="A103" s="121" t="s">
        <v>250</v>
      </c>
      <c r="B103" s="100" t="s">
        <v>173</v>
      </c>
      <c r="C103" s="169">
        <v>18</v>
      </c>
      <c r="D103" s="170">
        <v>17</v>
      </c>
      <c r="E103" s="124" t="s">
        <v>188</v>
      </c>
      <c r="F103" s="124"/>
    </row>
    <row r="104" spans="1:6" s="60" customFormat="1" ht="18" customHeight="1">
      <c r="A104" s="131" t="s">
        <v>251</v>
      </c>
      <c r="B104" s="100" t="s">
        <v>252</v>
      </c>
      <c r="C104" s="150">
        <v>11.69</v>
      </c>
      <c r="D104" s="124">
        <v>12.98</v>
      </c>
      <c r="E104" s="124">
        <v>14.78</v>
      </c>
      <c r="F104" s="124"/>
    </row>
    <row r="105" spans="1:6" s="60" customFormat="1" ht="18" customHeight="1">
      <c r="A105" s="131" t="s">
        <v>253</v>
      </c>
      <c r="B105" s="121"/>
      <c r="C105" s="150"/>
      <c r="D105" s="124"/>
      <c r="E105" s="124"/>
      <c r="F105" s="124"/>
    </row>
    <row r="106" spans="1:6" s="60" customFormat="1" ht="18" customHeight="1">
      <c r="A106" s="1" t="s">
        <v>254</v>
      </c>
      <c r="B106" s="53" t="s">
        <v>233</v>
      </c>
      <c r="C106" s="137">
        <v>237</v>
      </c>
      <c r="D106" s="117" t="s">
        <v>188</v>
      </c>
      <c r="E106" s="117" t="s">
        <v>188</v>
      </c>
      <c r="F106" s="117"/>
    </row>
    <row r="107" spans="1:6" s="60" customFormat="1" ht="18" customHeight="1" thickBot="1">
      <c r="A107" s="160" t="s">
        <v>255</v>
      </c>
      <c r="B107" s="161" t="s">
        <v>233</v>
      </c>
      <c r="C107" s="176"/>
      <c r="D107" s="163"/>
      <c r="E107" s="163"/>
      <c r="F107" s="163"/>
    </row>
    <row r="108" spans="1:6" s="78" customFormat="1" ht="18" thickBot="1">
      <c r="A108" s="73" t="s">
        <v>256</v>
      </c>
      <c r="B108" s="74"/>
      <c r="C108" s="93"/>
      <c r="D108" s="75"/>
      <c r="E108" s="76"/>
      <c r="F108" s="76"/>
    </row>
    <row r="109" spans="1:6" s="60" customFormat="1" ht="18" customHeight="1">
      <c r="A109" s="177" t="s">
        <v>257</v>
      </c>
      <c r="B109" s="178"/>
      <c r="C109" s="164"/>
      <c r="D109" s="158"/>
      <c r="E109" s="158"/>
      <c r="F109" s="158"/>
    </row>
    <row r="110" spans="1:6" s="60" customFormat="1" ht="18" customHeight="1">
      <c r="A110" s="179" t="s">
        <v>258</v>
      </c>
      <c r="B110" s="180" t="s">
        <v>214</v>
      </c>
      <c r="C110" s="181">
        <v>17.61</v>
      </c>
      <c r="D110" s="182">
        <v>18.7</v>
      </c>
      <c r="E110" s="182">
        <v>19.399999999999999</v>
      </c>
      <c r="F110" s="182"/>
    </row>
    <row r="111" spans="1:6" s="60" customFormat="1" ht="17.5">
      <c r="A111" s="179" t="s">
        <v>259</v>
      </c>
      <c r="B111" s="180" t="s">
        <v>214</v>
      </c>
      <c r="C111" s="137">
        <v>41</v>
      </c>
      <c r="D111" s="117" t="s">
        <v>188</v>
      </c>
      <c r="E111" s="117" t="s">
        <v>188</v>
      </c>
      <c r="F111" s="117"/>
    </row>
    <row r="112" spans="1:6" s="60" customFormat="1" ht="17.5">
      <c r="A112" s="179" t="s">
        <v>260</v>
      </c>
      <c r="B112" s="180" t="s">
        <v>214</v>
      </c>
      <c r="C112" s="137">
        <v>5.2999999999999999E-2</v>
      </c>
      <c r="D112" s="117">
        <v>5.1999999999999998E-2</v>
      </c>
      <c r="E112" s="117">
        <v>0.05</v>
      </c>
      <c r="F112" s="117"/>
    </row>
    <row r="113" spans="1:6" s="60" customFormat="1" ht="18" customHeight="1">
      <c r="A113" s="183" t="s">
        <v>261</v>
      </c>
      <c r="B113" s="184" t="s">
        <v>214</v>
      </c>
      <c r="C113" s="114">
        <v>0</v>
      </c>
      <c r="D113" s="185">
        <v>0.105</v>
      </c>
      <c r="E113" s="185">
        <v>0.11799999999999999</v>
      </c>
      <c r="F113" s="185"/>
    </row>
    <row r="114" spans="1:6" s="78" customFormat="1" ht="18" thickBot="1">
      <c r="A114" s="73" t="s">
        <v>262</v>
      </c>
      <c r="B114" s="74"/>
      <c r="C114" s="93"/>
      <c r="D114" s="75"/>
      <c r="E114" s="76"/>
      <c r="F114" s="76"/>
    </row>
    <row r="115" spans="1:6" s="60" customFormat="1" ht="18" customHeight="1">
      <c r="A115" s="186" t="s">
        <v>263</v>
      </c>
      <c r="B115" s="187"/>
      <c r="C115" s="164"/>
      <c r="D115" s="158"/>
      <c r="E115" s="158"/>
      <c r="F115" s="158"/>
    </row>
    <row r="116" spans="1:6" s="60" customFormat="1" ht="18" customHeight="1">
      <c r="A116" s="179" t="s">
        <v>264</v>
      </c>
      <c r="B116" s="180" t="s">
        <v>265</v>
      </c>
      <c r="C116" s="165">
        <v>364058.44</v>
      </c>
      <c r="D116" s="166">
        <v>339639</v>
      </c>
      <c r="E116" s="127">
        <v>362526</v>
      </c>
      <c r="F116" s="127"/>
    </row>
    <row r="117" spans="1:6" s="60" customFormat="1" ht="35">
      <c r="A117" s="188" t="s">
        <v>266</v>
      </c>
      <c r="B117" s="180" t="s">
        <v>265</v>
      </c>
      <c r="C117" s="137" t="s">
        <v>188</v>
      </c>
      <c r="D117" s="117" t="s">
        <v>188</v>
      </c>
      <c r="E117" s="117" t="str">
        <f>+D117</f>
        <v>n/a</v>
      </c>
      <c r="F117" s="117"/>
    </row>
    <row r="118" spans="1:6" s="60" customFormat="1" ht="18" customHeight="1">
      <c r="A118" s="179" t="s">
        <v>267</v>
      </c>
      <c r="B118" s="180" t="s">
        <v>268</v>
      </c>
      <c r="C118" s="181">
        <v>26.970225123481381</v>
      </c>
      <c r="D118" s="182">
        <v>27.273668995422788</v>
      </c>
      <c r="E118" s="117" t="s">
        <v>188</v>
      </c>
      <c r="F118" s="117"/>
    </row>
    <row r="119" spans="1:6" s="60" customFormat="1" ht="18" customHeight="1">
      <c r="A119" s="183" t="s">
        <v>269</v>
      </c>
      <c r="B119" s="184" t="s">
        <v>173</v>
      </c>
      <c r="C119" s="114">
        <v>91</v>
      </c>
      <c r="D119" s="115" t="s">
        <v>153</v>
      </c>
      <c r="E119" s="115" t="s">
        <v>188</v>
      </c>
      <c r="F119" s="115"/>
    </row>
    <row r="120" spans="1:6" s="60" customFormat="1" ht="18" customHeight="1" thickBot="1">
      <c r="A120" s="189" t="s">
        <v>270</v>
      </c>
      <c r="B120" s="190" t="s">
        <v>265</v>
      </c>
      <c r="C120" s="191">
        <v>278296</v>
      </c>
      <c r="D120" s="192">
        <v>269583</v>
      </c>
      <c r="E120" s="193">
        <v>276129</v>
      </c>
      <c r="F120" s="193"/>
    </row>
    <row r="121" spans="1:6" s="78" customFormat="1" ht="18" thickBot="1">
      <c r="A121" s="73" t="s">
        <v>271</v>
      </c>
      <c r="B121" s="74"/>
      <c r="C121" s="93"/>
      <c r="D121" s="75"/>
      <c r="E121" s="76"/>
      <c r="F121" s="76"/>
    </row>
    <row r="122" spans="1:6" s="60" customFormat="1" ht="18" customHeight="1">
      <c r="A122" s="1" t="s">
        <v>272</v>
      </c>
      <c r="B122" s="53" t="s">
        <v>273</v>
      </c>
      <c r="C122" s="137">
        <v>9</v>
      </c>
      <c r="D122" s="117">
        <v>7</v>
      </c>
      <c r="E122" s="117">
        <v>4</v>
      </c>
      <c r="F122" s="117"/>
    </row>
    <row r="123" spans="1:6" s="60" customFormat="1" ht="18" customHeight="1" thickBot="1">
      <c r="A123" s="160" t="s">
        <v>274</v>
      </c>
      <c r="B123" s="161" t="s">
        <v>173</v>
      </c>
      <c r="C123" s="176">
        <v>100</v>
      </c>
      <c r="D123" s="163">
        <v>100</v>
      </c>
      <c r="E123" s="163">
        <v>100</v>
      </c>
      <c r="F123" s="163"/>
    </row>
    <row r="124" spans="1:6" s="60" customFormat="1" ht="18" customHeight="1">
      <c r="A124" s="1"/>
      <c r="B124" s="53"/>
      <c r="C124" s="1"/>
      <c r="D124" s="1"/>
      <c r="E124" s="1"/>
      <c r="F124" s="1"/>
    </row>
    <row r="125" spans="1:6" s="194" customFormat="1" ht="18" customHeight="1">
      <c r="A125" s="1"/>
      <c r="B125" s="1"/>
      <c r="C125" s="1"/>
      <c r="D125" s="1"/>
      <c r="E125" s="1"/>
      <c r="F125" s="1"/>
    </row>
    <row r="126" spans="1:6" s="194" customFormat="1" ht="18" customHeight="1">
      <c r="A126" s="1"/>
      <c r="B126" s="1"/>
      <c r="C126" s="1"/>
      <c r="D126" s="1"/>
      <c r="E126" s="1"/>
      <c r="F126" s="1"/>
    </row>
    <row r="127" spans="1:6" s="195" customFormat="1" ht="17.5">
      <c r="A127" s="320" t="s">
        <v>275</v>
      </c>
      <c r="B127" s="321"/>
      <c r="C127" s="321"/>
      <c r="D127" s="321"/>
      <c r="E127" s="321"/>
      <c r="F127" s="322"/>
    </row>
    <row r="128" spans="1:6" s="195" customFormat="1" ht="17.5">
      <c r="A128" s="321"/>
      <c r="B128" s="321"/>
      <c r="C128" s="321"/>
      <c r="D128" s="321"/>
      <c r="E128" s="321"/>
      <c r="F128" s="321"/>
    </row>
    <row r="129" spans="1:6" s="195" customFormat="1" ht="17.5">
      <c r="A129" s="321"/>
      <c r="B129" s="321"/>
      <c r="C129" s="321"/>
      <c r="D129" s="321"/>
      <c r="E129" s="321"/>
      <c r="F129" s="321"/>
    </row>
    <row r="130" spans="1:6" s="195" customFormat="1" ht="17.5">
      <c r="A130" s="321"/>
      <c r="B130" s="321"/>
      <c r="C130" s="321"/>
      <c r="D130" s="321"/>
      <c r="E130" s="321"/>
      <c r="F130" s="321"/>
    </row>
    <row r="131" spans="1:6" s="195" customFormat="1" ht="17.5">
      <c r="A131" s="321"/>
      <c r="B131" s="321"/>
      <c r="C131" s="321"/>
      <c r="D131" s="321"/>
      <c r="E131" s="321"/>
      <c r="F131" s="321"/>
    </row>
    <row r="132" spans="1:6" s="195" customFormat="1" ht="17.5">
      <c r="A132" s="196"/>
      <c r="B132" s="196"/>
      <c r="C132" s="196"/>
      <c r="D132" s="197"/>
      <c r="E132" s="198"/>
    </row>
    <row r="133" spans="1:6" s="199" customFormat="1" ht="19.899999999999999" hidden="1" customHeight="1">
      <c r="A133" s="323" t="s">
        <v>276</v>
      </c>
      <c r="B133" s="323"/>
      <c r="C133" s="323"/>
      <c r="D133" s="323"/>
      <c r="E133" s="323"/>
      <c r="F133" s="195"/>
    </row>
    <row r="134" spans="1:6" s="199" customFormat="1" ht="19.899999999999999" hidden="1" customHeight="1">
      <c r="A134" s="323"/>
      <c r="B134" s="323"/>
      <c r="C134" s="323"/>
      <c r="D134" s="323"/>
      <c r="E134" s="323"/>
      <c r="F134" s="195"/>
    </row>
    <row r="135" spans="1:6" s="199" customFormat="1" ht="19.899999999999999" hidden="1" customHeight="1">
      <c r="A135" s="323"/>
      <c r="B135" s="323"/>
      <c r="C135" s="323"/>
      <c r="D135" s="323"/>
      <c r="E135" s="323"/>
      <c r="F135" s="195"/>
    </row>
    <row r="136" spans="1:6" s="199" customFormat="1" ht="31.9" hidden="1" customHeight="1">
      <c r="A136" s="323"/>
      <c r="B136" s="323"/>
      <c r="C136" s="323"/>
      <c r="D136" s="323"/>
      <c r="E136" s="323"/>
      <c r="F136" s="195"/>
    </row>
    <row r="137" spans="1:6" s="195" customFormat="1" ht="18" hidden="1" customHeight="1">
      <c r="A137" s="323"/>
      <c r="B137" s="323"/>
      <c r="C137" s="323"/>
      <c r="D137" s="323"/>
      <c r="E137" s="323"/>
    </row>
    <row r="138" spans="1:6" s="195" customFormat="1" ht="67.5" hidden="1" customHeight="1">
      <c r="A138" s="323"/>
      <c r="B138" s="323"/>
      <c r="C138" s="323"/>
      <c r="D138" s="323"/>
      <c r="E138" s="323"/>
    </row>
    <row r="139" spans="1:6" s="195" customFormat="1" ht="17.5">
      <c r="D139" s="200"/>
      <c r="E139" s="201"/>
    </row>
  </sheetData>
  <mergeCells count="3">
    <mergeCell ref="A127:E131"/>
    <mergeCell ref="F127:F131"/>
    <mergeCell ref="A133:E13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658AB-86FF-48C2-AA8D-813141DC357D}">
  <dimension ref="A1:I80"/>
  <sheetViews>
    <sheetView workbookViewId="0">
      <selection activeCell="F21" sqref="F1:F1048576"/>
    </sheetView>
  </sheetViews>
  <sheetFormatPr defaultColWidth="9.23046875" defaultRowHeight="14.5"/>
  <cols>
    <col min="1" max="1" width="53.765625" style="202" customWidth="1"/>
    <col min="2" max="2" width="23.84375" style="281" customWidth="1"/>
    <col min="3" max="3" width="16.69140625" style="202" customWidth="1"/>
    <col min="4" max="4" width="13.84375" style="203" customWidth="1"/>
    <col min="5" max="5" width="13.84375" style="204" customWidth="1"/>
    <col min="6" max="10" width="9.23046875" style="202"/>
    <col min="11" max="11" width="28.69140625" style="202" customWidth="1"/>
    <col min="12" max="16384" width="9.23046875" style="202"/>
  </cols>
  <sheetData>
    <row r="1" spans="1:9" s="209" customFormat="1" ht="42.75" customHeight="1" thickBot="1">
      <c r="A1" s="205" t="s">
        <v>277</v>
      </c>
      <c r="B1" s="206" t="s">
        <v>168</v>
      </c>
      <c r="C1" s="72" t="s">
        <v>169</v>
      </c>
      <c r="D1" s="72" t="s">
        <v>170</v>
      </c>
      <c r="E1" s="71">
        <v>2023</v>
      </c>
      <c r="F1" s="208"/>
    </row>
    <row r="2" spans="1:9" s="78" customFormat="1" ht="22" thickBot="1">
      <c r="A2" s="210" t="s">
        <v>278</v>
      </c>
      <c r="B2" s="211"/>
      <c r="C2" s="212"/>
      <c r="D2" s="213"/>
      <c r="E2" s="214"/>
      <c r="F2" s="214"/>
    </row>
    <row r="3" spans="1:9" s="78" customFormat="1" ht="17.5">
      <c r="A3" s="1" t="s">
        <v>279</v>
      </c>
      <c r="B3" s="53" t="s">
        <v>273</v>
      </c>
      <c r="C3" s="137">
        <v>7</v>
      </c>
      <c r="D3" s="117">
        <v>8</v>
      </c>
      <c r="E3" s="117">
        <v>6</v>
      </c>
      <c r="F3" s="117"/>
    </row>
    <row r="4" spans="1:9" s="78" customFormat="1" ht="17.5">
      <c r="A4" s="1" t="s">
        <v>280</v>
      </c>
      <c r="B4" s="53" t="s">
        <v>273</v>
      </c>
      <c r="C4" s="137">
        <v>3</v>
      </c>
      <c r="D4" s="117">
        <v>2</v>
      </c>
      <c r="E4" s="117">
        <v>2</v>
      </c>
      <c r="F4" s="117"/>
    </row>
    <row r="5" spans="1:9" s="78" customFormat="1" ht="18" thickBot="1">
      <c r="A5" s="160" t="s">
        <v>281</v>
      </c>
      <c r="B5" s="161" t="s">
        <v>173</v>
      </c>
      <c r="C5" s="176" t="s">
        <v>282</v>
      </c>
      <c r="D5" s="163" t="s">
        <v>283</v>
      </c>
      <c r="E5" s="163" t="s">
        <v>284</v>
      </c>
      <c r="F5" s="163"/>
    </row>
    <row r="6" spans="1:9" s="78" customFormat="1" ht="18" thickBot="1">
      <c r="A6" s="215" t="s">
        <v>285</v>
      </c>
      <c r="B6" s="216"/>
      <c r="C6" s="217"/>
      <c r="D6" s="218"/>
      <c r="E6" s="219"/>
      <c r="F6" s="219"/>
    </row>
    <row r="7" spans="1:9" s="222" customFormat="1" ht="17.5">
      <c r="A7" s="1" t="s">
        <v>286</v>
      </c>
      <c r="B7" s="53" t="s">
        <v>287</v>
      </c>
      <c r="C7" s="220">
        <v>4253</v>
      </c>
      <c r="D7" s="221">
        <v>4058</v>
      </c>
      <c r="E7" s="221">
        <v>4290</v>
      </c>
      <c r="F7" s="221"/>
    </row>
    <row r="8" spans="1:9" s="222" customFormat="1" ht="17.5">
      <c r="A8" s="1" t="s">
        <v>288</v>
      </c>
      <c r="B8" s="53" t="s">
        <v>287</v>
      </c>
      <c r="C8" s="220">
        <v>4085</v>
      </c>
      <c r="D8" s="221">
        <v>4184</v>
      </c>
      <c r="E8" s="221">
        <v>4490</v>
      </c>
      <c r="F8" s="221"/>
    </row>
    <row r="9" spans="1:9" s="222" customFormat="1" ht="17.5">
      <c r="A9" s="40" t="s">
        <v>289</v>
      </c>
      <c r="B9" s="113" t="s">
        <v>290</v>
      </c>
      <c r="C9" s="223">
        <f>2489000000/C8</f>
        <v>609302.3255813953</v>
      </c>
      <c r="D9" s="224">
        <f>-1776000000/D8</f>
        <v>-424474.18738049711</v>
      </c>
      <c r="E9" s="224">
        <f>-3607000000/E8</f>
        <v>-803340.75723830739</v>
      </c>
      <c r="F9" s="224"/>
    </row>
    <row r="10" spans="1:9" s="78" customFormat="1" ht="17.5">
      <c r="A10" s="41" t="s">
        <v>291</v>
      </c>
      <c r="B10" s="113"/>
      <c r="C10" s="114"/>
      <c r="D10" s="115"/>
      <c r="E10" s="115"/>
      <c r="F10" s="115"/>
    </row>
    <row r="11" spans="1:9" s="78" customFormat="1" ht="17.5">
      <c r="A11" s="1" t="s">
        <v>292</v>
      </c>
      <c r="B11" s="53" t="s">
        <v>173</v>
      </c>
      <c r="C11" s="225">
        <v>10</v>
      </c>
      <c r="D11" s="226">
        <v>7</v>
      </c>
      <c r="E11" s="226">
        <v>8</v>
      </c>
      <c r="F11" s="226"/>
      <c r="G11" s="227"/>
      <c r="H11" s="228"/>
      <c r="I11" s="228"/>
    </row>
    <row r="12" spans="1:9" s="78" customFormat="1" ht="17.5">
      <c r="A12" s="1" t="s">
        <v>293</v>
      </c>
      <c r="B12" s="53" t="s">
        <v>173</v>
      </c>
      <c r="C12" s="225">
        <v>54</v>
      </c>
      <c r="D12" s="226">
        <v>53</v>
      </c>
      <c r="E12" s="226">
        <v>57</v>
      </c>
      <c r="F12" s="226"/>
      <c r="G12" s="227"/>
      <c r="H12" s="228"/>
      <c r="I12" s="228"/>
    </row>
    <row r="13" spans="1:9" s="78" customFormat="1" ht="17.5">
      <c r="A13" s="40" t="s">
        <v>294</v>
      </c>
      <c r="B13" s="113" t="s">
        <v>173</v>
      </c>
      <c r="C13" s="229">
        <v>36</v>
      </c>
      <c r="D13" s="230">
        <v>40</v>
      </c>
      <c r="E13" s="230">
        <v>35</v>
      </c>
      <c r="F13" s="230"/>
      <c r="G13" s="227"/>
      <c r="H13" s="228"/>
      <c r="I13" s="228"/>
    </row>
    <row r="14" spans="1:9" s="78" customFormat="1" ht="17.5">
      <c r="A14" s="131" t="s">
        <v>295</v>
      </c>
      <c r="B14" s="100"/>
      <c r="C14" s="150"/>
      <c r="D14" s="124"/>
      <c r="E14" s="124"/>
      <c r="F14" s="124"/>
    </row>
    <row r="15" spans="1:9" s="78" customFormat="1" ht="17.5">
      <c r="A15" s="1" t="s">
        <v>296</v>
      </c>
      <c r="B15" s="53" t="s">
        <v>297</v>
      </c>
      <c r="C15" s="137" t="s">
        <v>298</v>
      </c>
      <c r="D15" s="117" t="s">
        <v>298</v>
      </c>
      <c r="E15" s="117" t="s">
        <v>299</v>
      </c>
      <c r="F15" s="117"/>
    </row>
    <row r="16" spans="1:9" s="78" customFormat="1" ht="17.5">
      <c r="A16" s="1" t="s">
        <v>300</v>
      </c>
      <c r="B16" s="53" t="s">
        <v>297</v>
      </c>
      <c r="C16" s="137" t="s">
        <v>301</v>
      </c>
      <c r="D16" s="117" t="s">
        <v>302</v>
      </c>
      <c r="E16" s="117" t="s">
        <v>303</v>
      </c>
      <c r="F16" s="117"/>
    </row>
    <row r="17" spans="1:9" s="78" customFormat="1" ht="17.5">
      <c r="A17" s="40" t="s">
        <v>304</v>
      </c>
      <c r="B17" s="113" t="s">
        <v>297</v>
      </c>
      <c r="C17" s="114" t="s">
        <v>302</v>
      </c>
      <c r="D17" s="115" t="s">
        <v>305</v>
      </c>
      <c r="E17" s="115" t="s">
        <v>301</v>
      </c>
      <c r="F17" s="115"/>
    </row>
    <row r="18" spans="1:9" s="78" customFormat="1" ht="17.5">
      <c r="A18" s="41" t="s">
        <v>306</v>
      </c>
      <c r="B18" s="113"/>
      <c r="C18" s="114"/>
      <c r="D18" s="115"/>
      <c r="E18" s="115"/>
      <c r="F18" s="115"/>
    </row>
    <row r="19" spans="1:9" s="78" customFormat="1" ht="17.5">
      <c r="A19" s="1" t="s">
        <v>307</v>
      </c>
      <c r="B19" s="53" t="s">
        <v>287</v>
      </c>
      <c r="C19" s="165">
        <v>2420</v>
      </c>
      <c r="D19" s="166">
        <v>2289</v>
      </c>
      <c r="E19" s="166">
        <v>2440</v>
      </c>
      <c r="F19" s="166"/>
      <c r="G19" s="1"/>
      <c r="H19" s="1"/>
    </row>
    <row r="20" spans="1:9" s="78" customFormat="1" ht="17.5">
      <c r="A20" s="40" t="s">
        <v>308</v>
      </c>
      <c r="B20" s="113" t="s">
        <v>287</v>
      </c>
      <c r="C20" s="165">
        <v>1833</v>
      </c>
      <c r="D20" s="166">
        <v>1769</v>
      </c>
      <c r="E20" s="166">
        <v>1850</v>
      </c>
      <c r="F20" s="166"/>
    </row>
    <row r="21" spans="1:9" s="78" customFormat="1" ht="17.5">
      <c r="A21" s="131" t="s">
        <v>309</v>
      </c>
      <c r="B21" s="100"/>
      <c r="C21" s="232"/>
      <c r="D21" s="233"/>
      <c r="E21" s="234"/>
      <c r="F21" s="234"/>
    </row>
    <row r="22" spans="1:9" s="78" customFormat="1" ht="17.5">
      <c r="A22" s="1" t="s">
        <v>310</v>
      </c>
      <c r="B22" s="53" t="s">
        <v>173</v>
      </c>
      <c r="C22" s="235" t="s">
        <v>311</v>
      </c>
      <c r="D22" s="236" t="s">
        <v>312</v>
      </c>
      <c r="E22" s="236" t="s">
        <v>312</v>
      </c>
      <c r="F22" s="236"/>
    </row>
    <row r="23" spans="1:9" s="78" customFormat="1" ht="17.5">
      <c r="A23" s="40" t="s">
        <v>313</v>
      </c>
      <c r="B23" s="113" t="s">
        <v>173</v>
      </c>
      <c r="C23" s="237">
        <v>75.459999999999994</v>
      </c>
      <c r="D23" s="238">
        <v>73.08</v>
      </c>
      <c r="E23" s="239">
        <v>71.7</v>
      </c>
      <c r="F23" s="239"/>
      <c r="I23"/>
    </row>
    <row r="24" spans="1:9" s="222" customFormat="1" ht="17.5">
      <c r="A24" s="243" t="s">
        <v>314</v>
      </c>
      <c r="B24" s="106"/>
      <c r="C24" s="232"/>
      <c r="D24" s="240"/>
      <c r="E24" s="234"/>
      <c r="F24" s="234"/>
    </row>
    <row r="25" spans="1:9" s="222" customFormat="1" ht="17.5">
      <c r="A25" s="1" t="s">
        <v>315</v>
      </c>
      <c r="B25" s="53" t="s">
        <v>287</v>
      </c>
      <c r="C25" s="241">
        <v>1007</v>
      </c>
      <c r="D25" s="201">
        <v>1059</v>
      </c>
      <c r="E25" s="201">
        <v>1247</v>
      </c>
      <c r="F25" s="201"/>
    </row>
    <row r="26" spans="1:9" s="195" customFormat="1" ht="17.5">
      <c r="A26" s="1" t="s">
        <v>316</v>
      </c>
      <c r="B26" s="53" t="s">
        <v>287</v>
      </c>
      <c r="C26" s="241">
        <v>578</v>
      </c>
      <c r="D26" s="201">
        <v>579</v>
      </c>
      <c r="E26" s="201">
        <v>611</v>
      </c>
      <c r="F26" s="201"/>
    </row>
    <row r="27" spans="1:9" s="195" customFormat="1" ht="17.5">
      <c r="A27" s="1" t="s">
        <v>317</v>
      </c>
      <c r="B27" s="53" t="s">
        <v>287</v>
      </c>
      <c r="C27" s="241">
        <v>427</v>
      </c>
      <c r="D27" s="201">
        <v>435</v>
      </c>
      <c r="E27" s="201">
        <v>441</v>
      </c>
      <c r="F27" s="201"/>
    </row>
    <row r="28" spans="1:9" s="195" customFormat="1" ht="19">
      <c r="A28" s="40" t="s">
        <v>318</v>
      </c>
      <c r="B28" s="113" t="s">
        <v>287</v>
      </c>
      <c r="C28" s="242">
        <v>2241</v>
      </c>
      <c r="D28" s="201">
        <v>1985</v>
      </c>
      <c r="E28" s="201">
        <v>1991</v>
      </c>
      <c r="F28" s="201"/>
    </row>
    <row r="29" spans="1:9" s="195" customFormat="1" ht="17.5">
      <c r="A29" s="243" t="s">
        <v>319</v>
      </c>
      <c r="B29" s="244"/>
      <c r="C29" s="245">
        <f>+SUM(C25:C28)</f>
        <v>4253</v>
      </c>
      <c r="D29" s="246">
        <f>+SUM(D25:D28)</f>
        <v>4058</v>
      </c>
      <c r="E29" s="246">
        <v>4290</v>
      </c>
      <c r="F29" s="246"/>
    </row>
    <row r="30" spans="1:9" s="195" customFormat="1" ht="17.5">
      <c r="A30" s="195" t="s">
        <v>320</v>
      </c>
      <c r="B30" s="53" t="s">
        <v>287</v>
      </c>
      <c r="C30" s="247">
        <v>3909</v>
      </c>
      <c r="D30" s="201">
        <v>3785</v>
      </c>
      <c r="E30" s="201">
        <v>3994</v>
      </c>
      <c r="F30" s="201"/>
    </row>
    <row r="31" spans="1:9" s="195" customFormat="1" ht="17.5">
      <c r="A31" s="195" t="s">
        <v>321</v>
      </c>
      <c r="B31" s="53" t="s">
        <v>287</v>
      </c>
      <c r="C31" s="247">
        <v>344</v>
      </c>
      <c r="D31" s="201">
        <v>273</v>
      </c>
      <c r="E31" s="201">
        <v>296</v>
      </c>
      <c r="F31" s="201"/>
    </row>
    <row r="32" spans="1:9" s="195" customFormat="1" ht="17.5">
      <c r="A32" s="195" t="s">
        <v>322</v>
      </c>
      <c r="B32" s="53" t="s">
        <v>287</v>
      </c>
      <c r="C32" s="247">
        <v>4021</v>
      </c>
      <c r="D32" s="201">
        <v>3820</v>
      </c>
      <c r="E32" s="201">
        <v>4061</v>
      </c>
      <c r="F32" s="201"/>
    </row>
    <row r="33" spans="1:9" s="195" customFormat="1" ht="17.5">
      <c r="A33" s="248" t="s">
        <v>323</v>
      </c>
      <c r="B33" s="113" t="s">
        <v>287</v>
      </c>
      <c r="C33" s="249">
        <v>232</v>
      </c>
      <c r="D33" s="250">
        <v>238</v>
      </c>
      <c r="E33" s="250">
        <v>229</v>
      </c>
      <c r="F33" s="250"/>
    </row>
    <row r="34" spans="1:9" s="195" customFormat="1" ht="17.5">
      <c r="A34" s="243" t="s">
        <v>324</v>
      </c>
      <c r="B34" s="100"/>
      <c r="C34" s="251"/>
      <c r="D34" s="246"/>
      <c r="E34" s="246"/>
      <c r="F34" s="246"/>
    </row>
    <row r="35" spans="1:9" s="195" customFormat="1" ht="17.5">
      <c r="A35" s="195" t="s">
        <v>325</v>
      </c>
      <c r="B35" s="53" t="s">
        <v>287</v>
      </c>
      <c r="C35" s="247">
        <v>638</v>
      </c>
      <c r="D35" s="201">
        <v>758</v>
      </c>
      <c r="E35" s="201">
        <v>1138</v>
      </c>
      <c r="F35" s="201"/>
    </row>
    <row r="36" spans="1:9" s="195" customFormat="1" ht="17.5">
      <c r="A36" s="195" t="s">
        <v>326</v>
      </c>
      <c r="B36" s="53" t="s">
        <v>173</v>
      </c>
      <c r="C36" s="252">
        <v>16</v>
      </c>
      <c r="D36" s="253">
        <v>18</v>
      </c>
      <c r="E36" s="253">
        <v>26</v>
      </c>
      <c r="F36" s="253"/>
      <c r="G36" s="254"/>
      <c r="H36" s="255"/>
      <c r="I36" s="255"/>
    </row>
    <row r="37" spans="1:9" s="195" customFormat="1" ht="18" thickBot="1">
      <c r="A37" s="248" t="s">
        <v>327</v>
      </c>
      <c r="B37" s="113" t="s">
        <v>173</v>
      </c>
      <c r="C37" s="256">
        <v>7</v>
      </c>
      <c r="D37" s="257">
        <v>10</v>
      </c>
      <c r="E37" s="257">
        <v>13</v>
      </c>
      <c r="F37" s="257"/>
      <c r="G37" s="254"/>
      <c r="H37" s="255"/>
      <c r="I37" s="255"/>
    </row>
    <row r="38" spans="1:9" s="78" customFormat="1" ht="18" thickBot="1">
      <c r="A38" s="215" t="s">
        <v>328</v>
      </c>
      <c r="B38" s="216"/>
      <c r="C38" s="217"/>
      <c r="D38" s="218"/>
      <c r="E38" s="219"/>
      <c r="F38" s="219"/>
    </row>
    <row r="39" spans="1:9" s="195" customFormat="1" ht="17.5">
      <c r="A39" s="195" t="s">
        <v>329</v>
      </c>
      <c r="B39" s="53" t="s">
        <v>173</v>
      </c>
      <c r="C39" s="258">
        <v>84</v>
      </c>
      <c r="D39" s="259" t="s">
        <v>188</v>
      </c>
      <c r="E39" s="259" t="s">
        <v>188</v>
      </c>
      <c r="F39" s="259"/>
    </row>
    <row r="40" spans="1:9" s="195" customFormat="1" ht="17.5">
      <c r="A40" s="195" t="s">
        <v>330</v>
      </c>
      <c r="B40" s="53" t="s">
        <v>273</v>
      </c>
      <c r="C40" s="247">
        <v>13.5</v>
      </c>
      <c r="D40" s="259" t="s">
        <v>188</v>
      </c>
      <c r="E40" s="259" t="s">
        <v>188</v>
      </c>
      <c r="F40" s="259"/>
    </row>
    <row r="41" spans="1:9" s="195" customFormat="1" ht="17.5">
      <c r="A41" s="195" t="s">
        <v>331</v>
      </c>
      <c r="B41" s="53" t="s">
        <v>173</v>
      </c>
      <c r="C41" s="260">
        <f>(561/730)*100</f>
        <v>76.849315068493155</v>
      </c>
      <c r="D41" s="259" t="s">
        <v>188</v>
      </c>
      <c r="E41" s="259" t="s">
        <v>188</v>
      </c>
      <c r="F41" s="259"/>
    </row>
    <row r="42" spans="1:9" s="195" customFormat="1" ht="18" thickBot="1">
      <c r="A42" s="195" t="s">
        <v>332</v>
      </c>
      <c r="B42" s="53" t="s">
        <v>173</v>
      </c>
      <c r="C42" s="247">
        <v>100</v>
      </c>
      <c r="D42" s="201">
        <v>100</v>
      </c>
      <c r="E42" s="201">
        <v>100</v>
      </c>
      <c r="F42" s="201"/>
    </row>
    <row r="43" spans="1:9" s="78" customFormat="1" ht="18" thickBot="1">
      <c r="A43" s="215" t="s">
        <v>333</v>
      </c>
      <c r="B43" s="216"/>
      <c r="C43" s="217"/>
      <c r="D43" s="218"/>
      <c r="E43" s="219"/>
      <c r="F43" s="219"/>
    </row>
    <row r="44" spans="1:9" s="195" customFormat="1" ht="35">
      <c r="A44" s="261" t="s">
        <v>334</v>
      </c>
      <c r="B44" s="262" t="s">
        <v>173</v>
      </c>
      <c r="C44" s="258">
        <v>100</v>
      </c>
      <c r="D44" s="253">
        <v>100</v>
      </c>
      <c r="E44" s="253">
        <v>100</v>
      </c>
      <c r="F44" s="253"/>
    </row>
    <row r="45" spans="1:9" s="195" customFormat="1" ht="17.5">
      <c r="A45" s="195" t="s">
        <v>335</v>
      </c>
      <c r="B45" s="262" t="s">
        <v>336</v>
      </c>
      <c r="C45" s="247">
        <v>11</v>
      </c>
      <c r="D45" s="253">
        <v>8</v>
      </c>
      <c r="E45" s="253">
        <v>10</v>
      </c>
      <c r="F45" s="253"/>
    </row>
    <row r="46" spans="1:9" s="195" customFormat="1" ht="17.5">
      <c r="A46" s="195" t="s">
        <v>337</v>
      </c>
      <c r="B46" s="262" t="s">
        <v>338</v>
      </c>
      <c r="C46" s="263">
        <v>1.6</v>
      </c>
      <c r="D46" s="253">
        <v>2.2000000000000002</v>
      </c>
      <c r="E46" s="253">
        <v>2.5</v>
      </c>
      <c r="F46" s="253"/>
    </row>
    <row r="47" spans="1:9" s="195" customFormat="1" ht="17.5">
      <c r="A47" s="195" t="s">
        <v>339</v>
      </c>
      <c r="B47" s="262" t="s">
        <v>336</v>
      </c>
      <c r="C47" s="247">
        <v>446</v>
      </c>
      <c r="D47" s="253">
        <v>320</v>
      </c>
      <c r="E47" s="253">
        <v>149</v>
      </c>
      <c r="F47" s="253"/>
    </row>
    <row r="48" spans="1:9" s="195" customFormat="1" ht="18" thickBot="1">
      <c r="A48" s="195" t="s">
        <v>340</v>
      </c>
      <c r="B48" s="262" t="s">
        <v>336</v>
      </c>
      <c r="C48" s="247">
        <v>0</v>
      </c>
      <c r="D48" s="201">
        <v>0</v>
      </c>
      <c r="E48" s="201">
        <v>0</v>
      </c>
      <c r="F48" s="201"/>
    </row>
    <row r="49" spans="1:6" s="78" customFormat="1" ht="18" thickBot="1">
      <c r="A49" s="215" t="s">
        <v>341</v>
      </c>
      <c r="B49" s="216"/>
      <c r="C49" s="217"/>
      <c r="D49" s="218"/>
      <c r="E49" s="219"/>
      <c r="F49" s="219"/>
    </row>
    <row r="50" spans="1:6" s="195" customFormat="1" ht="17.5">
      <c r="A50" s="195" t="s">
        <v>342</v>
      </c>
      <c r="B50" s="262" t="s">
        <v>173</v>
      </c>
      <c r="C50" s="264">
        <v>86</v>
      </c>
      <c r="D50" s="201">
        <v>81</v>
      </c>
      <c r="E50" s="201">
        <v>83</v>
      </c>
      <c r="F50" s="201"/>
    </row>
    <row r="51" spans="1:6" s="195" customFormat="1" ht="18" thickBot="1">
      <c r="A51" s="195" t="s">
        <v>343</v>
      </c>
      <c r="B51" s="262" t="s">
        <v>173</v>
      </c>
      <c r="C51" s="264">
        <v>85</v>
      </c>
      <c r="D51" s="201">
        <v>76</v>
      </c>
      <c r="E51" s="201">
        <v>72</v>
      </c>
      <c r="F51" s="201"/>
    </row>
    <row r="52" spans="1:6" s="78" customFormat="1" ht="18" thickBot="1">
      <c r="A52" s="215" t="s">
        <v>344</v>
      </c>
      <c r="B52" s="216"/>
      <c r="C52" s="217"/>
      <c r="D52" s="218"/>
      <c r="E52" s="219"/>
      <c r="F52" s="219"/>
    </row>
    <row r="53" spans="1:6" s="195" customFormat="1" ht="17.5">
      <c r="A53" s="195" t="s">
        <v>345</v>
      </c>
      <c r="B53" s="262" t="s">
        <v>336</v>
      </c>
      <c r="C53" s="241">
        <v>101585000</v>
      </c>
      <c r="D53" s="265">
        <v>100053000</v>
      </c>
      <c r="E53" s="265">
        <v>96003000</v>
      </c>
      <c r="F53" s="265"/>
    </row>
    <row r="54" spans="1:6" s="195" customFormat="1" ht="18" thickBot="1">
      <c r="A54" s="195" t="s">
        <v>346</v>
      </c>
      <c r="B54" s="262" t="s">
        <v>347</v>
      </c>
      <c r="C54" s="241">
        <v>92032</v>
      </c>
      <c r="D54" s="265">
        <v>25000</v>
      </c>
      <c r="E54" s="265">
        <v>56003</v>
      </c>
      <c r="F54" s="265"/>
    </row>
    <row r="55" spans="1:6" s="78" customFormat="1" ht="18" thickBot="1">
      <c r="A55" s="215" t="s">
        <v>348</v>
      </c>
      <c r="B55" s="216"/>
      <c r="C55" s="217"/>
      <c r="D55" s="218"/>
      <c r="E55" s="219"/>
      <c r="F55" s="219"/>
    </row>
    <row r="56" spans="1:6" s="195" customFormat="1" ht="19">
      <c r="A56" s="195" t="s">
        <v>349</v>
      </c>
      <c r="B56" s="262" t="s">
        <v>273</v>
      </c>
      <c r="C56" s="241">
        <v>2670</v>
      </c>
      <c r="D56" s="265">
        <v>2299</v>
      </c>
      <c r="E56" s="265">
        <v>2046</v>
      </c>
      <c r="F56" s="265"/>
    </row>
    <row r="57" spans="1:6" s="195" customFormat="1" ht="17.5">
      <c r="A57" s="248" t="s">
        <v>350</v>
      </c>
      <c r="B57" s="266" t="s">
        <v>173</v>
      </c>
      <c r="C57" s="249">
        <v>31</v>
      </c>
      <c r="D57" s="250">
        <v>30</v>
      </c>
      <c r="E57" s="250">
        <v>30</v>
      </c>
      <c r="F57" s="250"/>
    </row>
    <row r="58" spans="1:6" s="195" customFormat="1" ht="17.5">
      <c r="A58" s="267" t="s">
        <v>351</v>
      </c>
      <c r="B58" s="266"/>
      <c r="C58" s="249"/>
      <c r="D58" s="250"/>
      <c r="E58" s="250"/>
      <c r="F58" s="250"/>
    </row>
    <row r="59" spans="1:6" s="195" customFormat="1" ht="19">
      <c r="A59" s="195" t="s">
        <v>352</v>
      </c>
      <c r="B59" s="262" t="s">
        <v>347</v>
      </c>
      <c r="C59" s="247">
        <v>0</v>
      </c>
      <c r="D59" s="268">
        <v>0</v>
      </c>
      <c r="E59" s="268">
        <v>0</v>
      </c>
      <c r="F59" s="268"/>
    </row>
    <row r="60" spans="1:6" s="195" customFormat="1" ht="19">
      <c r="A60" s="195" t="s">
        <v>353</v>
      </c>
      <c r="B60" s="262" t="s">
        <v>347</v>
      </c>
      <c r="C60" s="247">
        <v>1</v>
      </c>
      <c r="D60" s="268">
        <v>0</v>
      </c>
      <c r="E60" s="268">
        <v>0</v>
      </c>
      <c r="F60" s="268"/>
    </row>
    <row r="61" spans="1:6" s="195" customFormat="1" ht="19">
      <c r="A61" s="248" t="s">
        <v>354</v>
      </c>
      <c r="B61" s="266" t="s">
        <v>347</v>
      </c>
      <c r="C61" s="249">
        <v>2</v>
      </c>
      <c r="D61" s="269">
        <v>0</v>
      </c>
      <c r="E61" s="269">
        <v>0</v>
      </c>
      <c r="F61" s="269"/>
    </row>
    <row r="62" spans="1:6" s="195" customFormat="1" ht="19">
      <c r="A62" s="243" t="s">
        <v>355</v>
      </c>
      <c r="B62" s="244"/>
      <c r="C62" s="251"/>
      <c r="D62" s="270"/>
      <c r="E62" s="270"/>
      <c r="F62" s="270"/>
    </row>
    <row r="63" spans="1:6" s="195" customFormat="1" ht="19">
      <c r="A63" s="271" t="s">
        <v>356</v>
      </c>
      <c r="B63" s="272" t="s">
        <v>273</v>
      </c>
      <c r="C63" s="273">
        <v>0</v>
      </c>
      <c r="D63" s="274">
        <v>0</v>
      </c>
      <c r="E63" s="274">
        <v>0</v>
      </c>
      <c r="F63" s="274"/>
    </row>
    <row r="64" spans="1:6" s="195" customFormat="1" ht="19.5" thickBot="1">
      <c r="A64" s="275" t="s">
        <v>357</v>
      </c>
      <c r="B64" s="276" t="s">
        <v>273</v>
      </c>
      <c r="C64" s="277">
        <v>0</v>
      </c>
      <c r="D64" s="278">
        <v>0</v>
      </c>
      <c r="E64" s="278">
        <v>0</v>
      </c>
      <c r="F64" s="278"/>
    </row>
    <row r="65" spans="1:6" s="195" customFormat="1" ht="17.5">
      <c r="B65" s="262"/>
    </row>
    <row r="66" spans="1:6" s="195" customFormat="1" ht="17.5">
      <c r="A66" s="279"/>
      <c r="B66" s="262"/>
      <c r="D66" s="200"/>
      <c r="E66" s="201"/>
      <c r="F66" s="201"/>
    </row>
    <row r="67" spans="1:6" s="195" customFormat="1" ht="17.5">
      <c r="A67" s="324" t="s">
        <v>358</v>
      </c>
      <c r="B67" s="324"/>
      <c r="C67" s="324"/>
      <c r="D67" s="324"/>
      <c r="E67" s="324"/>
      <c r="F67" s="280"/>
    </row>
    <row r="68" spans="1:6" s="195" customFormat="1" ht="17.5">
      <c r="A68" s="325" t="s">
        <v>359</v>
      </c>
      <c r="B68" s="326"/>
      <c r="C68" s="326"/>
      <c r="D68" s="326"/>
      <c r="E68" s="326"/>
      <c r="F68" s="280"/>
    </row>
    <row r="69" spans="1:6" s="195" customFormat="1" ht="17.5">
      <c r="A69" s="326" t="s">
        <v>360</v>
      </c>
      <c r="B69" s="326"/>
      <c r="C69" s="326"/>
      <c r="D69" s="326"/>
      <c r="E69" s="326"/>
      <c r="F69" s="280"/>
    </row>
    <row r="70" spans="1:6" s="195" customFormat="1" ht="17.5">
      <c r="A70" s="326" t="s">
        <v>361</v>
      </c>
      <c r="B70" s="326"/>
      <c r="C70" s="326"/>
      <c r="D70" s="326"/>
      <c r="E70" s="326"/>
      <c r="F70" s="280"/>
    </row>
    <row r="71" spans="1:6" s="195" customFormat="1" ht="17.5">
      <c r="A71" s="326" t="s">
        <v>362</v>
      </c>
      <c r="B71" s="326"/>
      <c r="C71" s="326"/>
      <c r="D71" s="326"/>
      <c r="E71" s="326"/>
      <c r="F71" s="280"/>
    </row>
    <row r="72" spans="1:6" s="195" customFormat="1" ht="17.5">
      <c r="A72" s="326" t="s">
        <v>363</v>
      </c>
      <c r="B72" s="326"/>
      <c r="C72" s="326"/>
      <c r="D72" s="326"/>
      <c r="E72" s="326"/>
      <c r="F72" s="280"/>
    </row>
    <row r="73" spans="1:6" s="195" customFormat="1" ht="17.5">
      <c r="A73" s="326"/>
      <c r="B73" s="326"/>
      <c r="C73" s="326"/>
      <c r="D73" s="326"/>
      <c r="E73" s="326"/>
      <c r="F73" s="280"/>
    </row>
    <row r="74" spans="1:6" s="195" customFormat="1" ht="17.5">
      <c r="B74" s="262"/>
      <c r="D74" s="200"/>
      <c r="E74" s="201"/>
    </row>
    <row r="75" spans="1:6" s="195" customFormat="1" ht="17.5" hidden="1">
      <c r="A75" s="323" t="s">
        <v>276</v>
      </c>
      <c r="B75" s="323"/>
      <c r="C75" s="323"/>
      <c r="D75" s="323"/>
      <c r="E75" s="323"/>
    </row>
    <row r="76" spans="1:6" s="195" customFormat="1" ht="17.5" hidden="1">
      <c r="A76" s="323"/>
      <c r="B76" s="323"/>
      <c r="C76" s="323"/>
      <c r="D76" s="323"/>
      <c r="E76" s="323"/>
    </row>
    <row r="77" spans="1:6" s="195" customFormat="1" ht="17.5" hidden="1">
      <c r="A77" s="323"/>
      <c r="B77" s="323"/>
      <c r="C77" s="323"/>
      <c r="D77" s="323"/>
      <c r="E77" s="323"/>
    </row>
    <row r="78" spans="1:6" s="195" customFormat="1" ht="17.5" hidden="1">
      <c r="A78" s="323"/>
      <c r="B78" s="323"/>
      <c r="C78" s="323"/>
      <c r="D78" s="323"/>
      <c r="E78" s="323"/>
    </row>
    <row r="79" spans="1:6" s="195" customFormat="1" ht="17.5" hidden="1">
      <c r="A79" s="323"/>
      <c r="B79" s="323"/>
      <c r="C79" s="323"/>
      <c r="D79" s="323"/>
      <c r="E79" s="323"/>
    </row>
    <row r="80" spans="1:6" s="195" customFormat="1" ht="17.5" hidden="1">
      <c r="A80" s="323"/>
      <c r="B80" s="323"/>
      <c r="C80" s="323"/>
      <c r="D80" s="323"/>
      <c r="E80" s="323"/>
    </row>
  </sheetData>
  <mergeCells count="8">
    <mergeCell ref="A67:E67"/>
    <mergeCell ref="A68:E68"/>
    <mergeCell ref="A69:E69"/>
    <mergeCell ref="A73:E73"/>
    <mergeCell ref="A75:E80"/>
    <mergeCell ref="A70:E70"/>
    <mergeCell ref="A71:E71"/>
    <mergeCell ref="A72:E7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606E-2510-4B5E-894B-7179E6D4D349}">
  <dimension ref="A1:F48"/>
  <sheetViews>
    <sheetView workbookViewId="0">
      <selection activeCell="C18" sqref="C18"/>
    </sheetView>
  </sheetViews>
  <sheetFormatPr defaultColWidth="9.23046875" defaultRowHeight="14.5"/>
  <cols>
    <col min="1" max="1" width="81.4609375" style="298" customWidth="1"/>
    <col min="2" max="2" width="18.84375" style="298" customWidth="1"/>
    <col min="3" max="3" width="11.84375" style="298" customWidth="1"/>
    <col min="4" max="4" width="13.84375" style="299" customWidth="1"/>
    <col min="5" max="5" width="13.84375" style="298" customWidth="1"/>
    <col min="6" max="10" width="9.23046875" style="298"/>
    <col min="11" max="11" width="25.3046875" style="298" customWidth="1"/>
    <col min="12" max="16384" width="9.23046875" style="298"/>
  </cols>
  <sheetData>
    <row r="1" spans="1:6" s="209" customFormat="1" ht="49" customHeight="1" thickBot="1">
      <c r="A1" s="282" t="s">
        <v>364</v>
      </c>
      <c r="B1" s="207" t="s">
        <v>168</v>
      </c>
      <c r="C1" s="71">
        <v>2025</v>
      </c>
      <c r="D1" s="71" t="s">
        <v>170</v>
      </c>
      <c r="E1" s="71">
        <v>2023</v>
      </c>
      <c r="F1" s="208"/>
    </row>
    <row r="2" spans="1:6" s="78" customFormat="1" ht="22" thickBot="1">
      <c r="A2" s="210" t="s">
        <v>365</v>
      </c>
      <c r="B2" s="212"/>
      <c r="C2" s="212"/>
      <c r="D2" s="213"/>
      <c r="E2" s="214"/>
      <c r="F2" s="212"/>
    </row>
    <row r="3" spans="1:6" s="78" customFormat="1" ht="17.5">
      <c r="A3" s="125" t="s">
        <v>366</v>
      </c>
      <c r="B3" s="53" t="s">
        <v>273</v>
      </c>
      <c r="C3" s="137">
        <v>0</v>
      </c>
      <c r="D3" s="117">
        <v>0</v>
      </c>
      <c r="E3" s="117">
        <v>0</v>
      </c>
    </row>
    <row r="4" spans="1:6" s="58" customFormat="1" ht="17.5">
      <c r="A4" s="1" t="s">
        <v>367</v>
      </c>
      <c r="B4" s="53" t="s">
        <v>273</v>
      </c>
      <c r="C4" s="137">
        <v>0</v>
      </c>
      <c r="D4" s="117">
        <v>0</v>
      </c>
      <c r="E4" s="117">
        <v>0</v>
      </c>
    </row>
    <row r="5" spans="1:6" s="58" customFormat="1" ht="17.5">
      <c r="A5" s="40" t="s">
        <v>368</v>
      </c>
      <c r="B5" s="113" t="s">
        <v>273</v>
      </c>
      <c r="C5" s="114">
        <v>0</v>
      </c>
      <c r="D5" s="115">
        <v>0</v>
      </c>
      <c r="E5" s="115">
        <v>0</v>
      </c>
      <c r="F5" s="283"/>
    </row>
    <row r="6" spans="1:6" s="58" customFormat="1" ht="17.5">
      <c r="A6" s="125" t="s">
        <v>369</v>
      </c>
      <c r="B6" s="53" t="s">
        <v>273</v>
      </c>
      <c r="C6" s="137">
        <v>12</v>
      </c>
      <c r="D6" s="117">
        <v>10</v>
      </c>
      <c r="E6" s="117">
        <v>12</v>
      </c>
    </row>
    <row r="7" spans="1:6" s="58" customFormat="1" ht="17.5">
      <c r="A7" s="1" t="s">
        <v>367</v>
      </c>
      <c r="B7" s="53" t="s">
        <v>273</v>
      </c>
      <c r="C7" s="137">
        <v>8</v>
      </c>
      <c r="D7" s="117">
        <v>6</v>
      </c>
      <c r="E7" s="117">
        <v>8</v>
      </c>
    </row>
    <row r="8" spans="1:6" s="58" customFormat="1" ht="17.5">
      <c r="A8" s="40" t="s">
        <v>368</v>
      </c>
      <c r="B8" s="113" t="s">
        <v>273</v>
      </c>
      <c r="C8" s="114">
        <v>4</v>
      </c>
      <c r="D8" s="115">
        <v>4</v>
      </c>
      <c r="E8" s="115">
        <v>4</v>
      </c>
      <c r="F8" s="283"/>
    </row>
    <row r="9" spans="1:6" s="58" customFormat="1" ht="17.5">
      <c r="A9" s="125" t="s">
        <v>370</v>
      </c>
      <c r="B9" s="53" t="s">
        <v>273</v>
      </c>
      <c r="C9" s="137">
        <v>5</v>
      </c>
      <c r="D9" s="117">
        <v>4</v>
      </c>
      <c r="E9" s="117">
        <v>6</v>
      </c>
    </row>
    <row r="10" spans="1:6" s="58" customFormat="1" ht="17.5">
      <c r="A10" s="1" t="s">
        <v>371</v>
      </c>
      <c r="B10" s="53" t="s">
        <v>173</v>
      </c>
      <c r="C10" s="137">
        <v>63</v>
      </c>
      <c r="D10" s="117">
        <v>67</v>
      </c>
      <c r="E10" s="117">
        <v>75</v>
      </c>
    </row>
    <row r="11" spans="1:6" s="58" customFormat="1" ht="17.5">
      <c r="A11" s="40" t="s">
        <v>372</v>
      </c>
      <c r="B11" s="113" t="s">
        <v>173</v>
      </c>
      <c r="C11" s="114">
        <v>42</v>
      </c>
      <c r="D11" s="115">
        <v>40</v>
      </c>
      <c r="E11" s="115">
        <v>50</v>
      </c>
      <c r="F11" s="283"/>
    </row>
    <row r="12" spans="1:6" s="58" customFormat="1" ht="17.5">
      <c r="A12" s="125" t="s">
        <v>373</v>
      </c>
      <c r="B12" s="53"/>
      <c r="C12" s="137"/>
      <c r="D12" s="117"/>
      <c r="E12" s="117"/>
    </row>
    <row r="13" spans="1:6" s="58" customFormat="1" ht="17.5">
      <c r="A13" s="1" t="s">
        <v>374</v>
      </c>
      <c r="B13" s="53" t="s">
        <v>173</v>
      </c>
      <c r="C13" s="137" t="s">
        <v>284</v>
      </c>
      <c r="D13" s="117" t="s">
        <v>375</v>
      </c>
      <c r="E13" s="117" t="s">
        <v>376</v>
      </c>
    </row>
    <row r="14" spans="1:6" s="58" customFormat="1" ht="17.5">
      <c r="A14" s="1" t="s">
        <v>377</v>
      </c>
      <c r="B14" s="53" t="s">
        <v>173</v>
      </c>
      <c r="C14" s="137" t="s">
        <v>378</v>
      </c>
      <c r="D14" s="117" t="s">
        <v>282</v>
      </c>
      <c r="E14" s="117" t="s">
        <v>378</v>
      </c>
    </row>
    <row r="15" spans="1:6" s="58" customFormat="1" ht="17.5">
      <c r="A15" s="1" t="s">
        <v>379</v>
      </c>
      <c r="B15" s="53" t="s">
        <v>273</v>
      </c>
      <c r="C15" s="284">
        <v>58.25</v>
      </c>
      <c r="D15" s="117">
        <v>56.9</v>
      </c>
      <c r="E15" s="117">
        <v>57.2</v>
      </c>
    </row>
    <row r="16" spans="1:6" s="58" customFormat="1" ht="18" thickBot="1">
      <c r="A16" s="40" t="s">
        <v>380</v>
      </c>
      <c r="B16" s="113" t="s">
        <v>381</v>
      </c>
      <c r="C16" s="114">
        <v>5.0999999999999996</v>
      </c>
      <c r="D16" s="115">
        <v>5.0999999999999996</v>
      </c>
      <c r="E16" s="115">
        <v>5.9</v>
      </c>
    </row>
    <row r="17" spans="1:6" s="78" customFormat="1" ht="22" thickBot="1">
      <c r="A17" s="215" t="s">
        <v>382</v>
      </c>
      <c r="B17" s="285"/>
      <c r="C17" s="286"/>
      <c r="D17" s="287"/>
      <c r="E17" s="288"/>
      <c r="F17" s="288"/>
    </row>
    <row r="18" spans="1:6" s="78" customFormat="1" ht="17.5">
      <c r="A18" s="1" t="s">
        <v>279</v>
      </c>
      <c r="B18" s="53" t="s">
        <v>273</v>
      </c>
      <c r="C18" s="137">
        <v>2</v>
      </c>
      <c r="D18" s="117">
        <v>2</v>
      </c>
      <c r="E18" s="117">
        <v>2</v>
      </c>
    </row>
    <row r="19" spans="1:6" s="58" customFormat="1" ht="17.5">
      <c r="A19" s="1" t="s">
        <v>280</v>
      </c>
      <c r="B19" s="53" t="s">
        <v>273</v>
      </c>
      <c r="C19" s="137">
        <v>0</v>
      </c>
      <c r="D19" s="117">
        <v>0</v>
      </c>
      <c r="E19" s="117">
        <v>0</v>
      </c>
    </row>
    <row r="20" spans="1:6" s="58" customFormat="1" ht="17.5">
      <c r="A20" s="1" t="s">
        <v>383</v>
      </c>
      <c r="B20" s="53" t="s">
        <v>173</v>
      </c>
      <c r="C20" s="289" t="s">
        <v>384</v>
      </c>
      <c r="D20" s="290" t="s">
        <v>384</v>
      </c>
      <c r="E20" s="290" t="s">
        <v>384</v>
      </c>
    </row>
    <row r="21" spans="1:6" s="58" customFormat="1" ht="17.5">
      <c r="A21" s="1" t="s">
        <v>379</v>
      </c>
      <c r="B21" s="53" t="s">
        <v>273</v>
      </c>
      <c r="C21" s="181">
        <f>+((2025-1970)+(2025-1979))/2</f>
        <v>50.5</v>
      </c>
      <c r="D21" s="290">
        <f>+((2024-1970)+(2024-1979))/2</f>
        <v>49.5</v>
      </c>
      <c r="E21" s="290">
        <f>+((2023-1970)+(2023-1979))/2</f>
        <v>48.5</v>
      </c>
    </row>
    <row r="22" spans="1:6" s="58" customFormat="1" ht="17.5">
      <c r="A22" s="1" t="s">
        <v>385</v>
      </c>
      <c r="B22" s="53" t="s">
        <v>273</v>
      </c>
      <c r="C22" s="137">
        <v>1</v>
      </c>
      <c r="D22" s="117">
        <v>1</v>
      </c>
      <c r="E22" s="117">
        <v>1</v>
      </c>
    </row>
    <row r="23" spans="1:6" s="58" customFormat="1" ht="18" thickBot="1">
      <c r="A23" s="40" t="s">
        <v>380</v>
      </c>
      <c r="B23" s="113" t="s">
        <v>381</v>
      </c>
      <c r="C23" s="137">
        <f>+((8+4+12+12+12+12+12+12)/2)/12</f>
        <v>3.5</v>
      </c>
      <c r="D23" s="115">
        <f>+((8+4+12+12+12+12)/2)/12</f>
        <v>2.5</v>
      </c>
      <c r="E23" s="115">
        <f>+((8+4+12+12)/2)/12</f>
        <v>1.5</v>
      </c>
    </row>
    <row r="24" spans="1:6" s="78" customFormat="1" ht="22" thickBot="1">
      <c r="A24" s="215" t="s">
        <v>386</v>
      </c>
      <c r="B24" s="285"/>
      <c r="C24" s="286"/>
      <c r="D24" s="287"/>
      <c r="E24" s="288"/>
      <c r="F24" s="288"/>
    </row>
    <row r="25" spans="1:6" s="58" customFormat="1" ht="17.5">
      <c r="A25" s="145" t="s">
        <v>387</v>
      </c>
      <c r="B25" s="146"/>
      <c r="C25" s="164"/>
      <c r="D25" s="158"/>
      <c r="E25" s="158"/>
      <c r="F25" s="96"/>
    </row>
    <row r="26" spans="1:6" s="58" customFormat="1" ht="17.5">
      <c r="A26" s="58" t="s">
        <v>388</v>
      </c>
      <c r="B26" s="53" t="s">
        <v>173</v>
      </c>
      <c r="C26" s="137">
        <v>100</v>
      </c>
      <c r="D26" s="117">
        <v>99</v>
      </c>
      <c r="E26" s="117">
        <v>99</v>
      </c>
    </row>
    <row r="27" spans="1:6" s="58" customFormat="1" ht="17.5">
      <c r="A27" s="283" t="s">
        <v>389</v>
      </c>
      <c r="B27" s="113" t="s">
        <v>173</v>
      </c>
      <c r="C27" s="114">
        <v>100</v>
      </c>
      <c r="D27" s="115">
        <v>99</v>
      </c>
      <c r="E27" s="115">
        <v>98</v>
      </c>
      <c r="F27" s="283"/>
    </row>
    <row r="28" spans="1:6" s="58" customFormat="1" ht="17.5">
      <c r="A28" s="231" t="s">
        <v>390</v>
      </c>
      <c r="B28" s="100" t="s">
        <v>273</v>
      </c>
      <c r="C28" s="150">
        <v>38</v>
      </c>
      <c r="D28" s="291">
        <v>49</v>
      </c>
      <c r="E28" s="291">
        <v>64</v>
      </c>
      <c r="F28" s="101"/>
    </row>
    <row r="29" spans="1:6" s="58" customFormat="1" ht="17.5">
      <c r="A29" s="231" t="s">
        <v>391</v>
      </c>
      <c r="B29" s="100"/>
      <c r="C29" s="150"/>
      <c r="D29" s="124"/>
      <c r="E29" s="124"/>
      <c r="F29" s="101"/>
    </row>
    <row r="30" spans="1:6" s="58" customFormat="1" ht="17.5">
      <c r="A30" s="58" t="s">
        <v>392</v>
      </c>
      <c r="B30" s="53" t="s">
        <v>273</v>
      </c>
      <c r="C30" s="137">
        <v>0</v>
      </c>
      <c r="D30" s="117">
        <v>0</v>
      </c>
      <c r="E30" s="117">
        <v>0</v>
      </c>
    </row>
    <row r="31" spans="1:6" s="58" customFormat="1" ht="18" thickBot="1">
      <c r="A31" s="283" t="s">
        <v>393</v>
      </c>
      <c r="B31" s="113" t="s">
        <v>394</v>
      </c>
      <c r="C31" s="114" t="s">
        <v>153</v>
      </c>
      <c r="D31" s="115" t="s">
        <v>153</v>
      </c>
      <c r="E31" s="115" t="s">
        <v>153</v>
      </c>
    </row>
    <row r="32" spans="1:6" s="78" customFormat="1" ht="22" thickBot="1">
      <c r="A32" s="215" t="s">
        <v>395</v>
      </c>
      <c r="B32" s="285"/>
      <c r="C32" s="286"/>
      <c r="D32" s="287"/>
      <c r="E32" s="288"/>
      <c r="F32" s="288"/>
    </row>
    <row r="33" spans="1:6" s="58" customFormat="1" ht="17.5">
      <c r="A33" s="58" t="s">
        <v>396</v>
      </c>
      <c r="B33" s="53" t="s">
        <v>173</v>
      </c>
      <c r="C33" s="292">
        <v>0.81</v>
      </c>
      <c r="D33" s="293">
        <v>0.79</v>
      </c>
      <c r="E33" s="293">
        <v>0.78</v>
      </c>
    </row>
    <row r="34" spans="1:6" s="58" customFormat="1" ht="17.5">
      <c r="A34" s="58" t="s">
        <v>397</v>
      </c>
      <c r="B34" s="59" t="s">
        <v>173</v>
      </c>
      <c r="C34" s="294">
        <v>0.05</v>
      </c>
      <c r="D34" s="295">
        <v>0.05</v>
      </c>
      <c r="E34" s="295">
        <v>0.05</v>
      </c>
    </row>
    <row r="35" spans="1:6" s="78" customFormat="1" ht="22" thickBot="1">
      <c r="A35" s="88" t="s">
        <v>398</v>
      </c>
      <c r="B35" s="92" t="s">
        <v>173</v>
      </c>
      <c r="C35" s="296">
        <v>0.14000000000000001</v>
      </c>
      <c r="D35" s="91">
        <v>0.16</v>
      </c>
      <c r="E35" s="91">
        <v>0.17</v>
      </c>
      <c r="F35" s="297"/>
    </row>
    <row r="36" spans="1:6" s="58" customFormat="1" ht="30" customHeight="1">
      <c r="A36" s="1"/>
      <c r="B36" s="1"/>
      <c r="C36" s="1"/>
      <c r="D36" s="1"/>
      <c r="E36" s="1"/>
    </row>
    <row r="37" spans="1:6" s="78" customFormat="1" ht="17.5">
      <c r="D37" s="236"/>
    </row>
    <row r="38" spans="1:6" s="222" customFormat="1" ht="12.5">
      <c r="A38" s="324" t="s">
        <v>358</v>
      </c>
      <c r="B38" s="324"/>
      <c r="C38" s="324"/>
      <c r="D38" s="324"/>
      <c r="E38" s="324"/>
      <c r="F38" s="280"/>
    </row>
    <row r="39" spans="1:6" s="222" customFormat="1" ht="12.5">
      <c r="A39" s="280" t="s">
        <v>399</v>
      </c>
      <c r="B39" s="280"/>
      <c r="C39" s="280"/>
      <c r="D39" s="280"/>
      <c r="E39" s="280"/>
      <c r="F39" s="280"/>
    </row>
    <row r="40" spans="1:6" s="222" customFormat="1" ht="12.5">
      <c r="A40" s="280" t="s">
        <v>400</v>
      </c>
      <c r="B40" s="280"/>
      <c r="C40" s="280"/>
      <c r="D40" s="280"/>
      <c r="E40" s="280"/>
      <c r="F40" s="280"/>
    </row>
    <row r="41" spans="1:6" s="222" customFormat="1" ht="12.5">
      <c r="A41" s="280"/>
      <c r="B41" s="280"/>
      <c r="C41" s="280"/>
      <c r="D41" s="280"/>
      <c r="E41" s="280"/>
      <c r="F41" s="280"/>
    </row>
    <row r="42" spans="1:6" s="78" customFormat="1" ht="17.5">
      <c r="D42" s="236"/>
    </row>
    <row r="43" spans="1:6" s="78" customFormat="1" ht="17.5" hidden="1">
      <c r="A43" s="323" t="s">
        <v>276</v>
      </c>
      <c r="B43" s="323"/>
      <c r="C43" s="323"/>
      <c r="D43" s="323"/>
      <c r="E43" s="323"/>
    </row>
    <row r="44" spans="1:6" s="78" customFormat="1" ht="17.5" hidden="1">
      <c r="A44" s="323"/>
      <c r="B44" s="323"/>
      <c r="C44" s="323"/>
      <c r="D44" s="323"/>
      <c r="E44" s="323"/>
    </row>
    <row r="45" spans="1:6" s="78" customFormat="1" ht="17.5" hidden="1">
      <c r="A45" s="323"/>
      <c r="B45" s="323"/>
      <c r="C45" s="323"/>
      <c r="D45" s="323"/>
      <c r="E45" s="323"/>
    </row>
    <row r="46" spans="1:6" s="78" customFormat="1" ht="17.5" hidden="1">
      <c r="A46" s="323"/>
      <c r="B46" s="323"/>
      <c r="C46" s="323"/>
      <c r="D46" s="323"/>
      <c r="E46" s="323"/>
    </row>
    <row r="47" spans="1:6" s="78" customFormat="1" ht="17.5" hidden="1">
      <c r="A47" s="323"/>
      <c r="B47" s="323"/>
      <c r="C47" s="323"/>
      <c r="D47" s="323"/>
      <c r="E47" s="323"/>
    </row>
    <row r="48" spans="1:6" s="78" customFormat="1" ht="17.5" hidden="1">
      <c r="A48" s="323"/>
      <c r="B48" s="323"/>
      <c r="C48" s="323"/>
      <c r="D48" s="323"/>
      <c r="E48" s="323"/>
    </row>
  </sheetData>
  <mergeCells count="2">
    <mergeCell ref="A38:E38"/>
    <mergeCell ref="A43:E4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A07C-B88B-48C9-A265-EA1FFB6852EE}">
  <dimension ref="A1:I153"/>
  <sheetViews>
    <sheetView topLeftCell="A111" zoomScaleNormal="100" workbookViewId="0">
      <selection activeCell="A94" sqref="A94"/>
    </sheetView>
  </sheetViews>
  <sheetFormatPr defaultColWidth="11.4609375" defaultRowHeight="17.5"/>
  <cols>
    <col min="1" max="1" width="207.07421875" style="1" customWidth="1"/>
    <col min="2" max="16384" width="11.4609375" style="1"/>
  </cols>
  <sheetData>
    <row r="1" spans="1:9" ht="49.5" customHeight="1">
      <c r="A1" s="30" t="s">
        <v>401</v>
      </c>
    </row>
    <row r="2" spans="1:9" s="4" customFormat="1" ht="21.5">
      <c r="A2" s="2" t="s">
        <v>167</v>
      </c>
      <c r="B2" s="3"/>
      <c r="C2" s="3"/>
      <c r="D2" s="3"/>
      <c r="E2" s="3"/>
      <c r="F2" s="3"/>
    </row>
    <row r="3" spans="1:9">
      <c r="A3" s="5" t="s">
        <v>402</v>
      </c>
    </row>
    <row r="4" spans="1:9">
      <c r="A4" s="6" t="s">
        <v>403</v>
      </c>
      <c r="B4" s="7"/>
      <c r="C4" s="7"/>
      <c r="D4" s="7"/>
      <c r="E4" s="7"/>
      <c r="F4" s="7"/>
      <c r="G4" s="7"/>
      <c r="H4" s="7"/>
      <c r="I4" s="7"/>
    </row>
    <row r="5" spans="1:9" ht="52.5">
      <c r="A5" s="6" t="s">
        <v>404</v>
      </c>
      <c r="B5" s="7"/>
      <c r="C5" s="7"/>
      <c r="D5" s="7"/>
      <c r="E5" s="7"/>
      <c r="F5" s="7"/>
      <c r="G5" s="7"/>
      <c r="H5" s="7"/>
      <c r="I5" s="7"/>
    </row>
    <row r="6" spans="1:9">
      <c r="A6" s="8" t="s">
        <v>249</v>
      </c>
    </row>
    <row r="7" spans="1:9">
      <c r="A7" s="6" t="s">
        <v>405</v>
      </c>
    </row>
    <row r="8" spans="1:9" ht="35">
      <c r="A8" s="6" t="s">
        <v>406</v>
      </c>
    </row>
    <row r="9" spans="1:9">
      <c r="A9" s="6" t="s">
        <v>407</v>
      </c>
    </row>
    <row r="10" spans="1:9">
      <c r="A10" s="6" t="s">
        <v>408</v>
      </c>
    </row>
    <row r="11" spans="1:9">
      <c r="A11" s="6" t="s">
        <v>409</v>
      </c>
    </row>
    <row r="12" spans="1:9">
      <c r="A12" s="6" t="s">
        <v>410</v>
      </c>
    </row>
    <row r="13" spans="1:9">
      <c r="A13" s="9" t="s">
        <v>253</v>
      </c>
    </row>
    <row r="14" spans="1:9">
      <c r="A14" s="10" t="s">
        <v>411</v>
      </c>
    </row>
    <row r="15" spans="1:9">
      <c r="A15" s="8" t="s">
        <v>412</v>
      </c>
    </row>
    <row r="16" spans="1:9">
      <c r="A16" s="11" t="s">
        <v>413</v>
      </c>
    </row>
    <row r="17" spans="1:1">
      <c r="A17" s="11" t="s">
        <v>414</v>
      </c>
    </row>
    <row r="18" spans="1:1">
      <c r="A18" s="11" t="s">
        <v>415</v>
      </c>
    </row>
    <row r="19" spans="1:1">
      <c r="A19" s="9" t="s">
        <v>178</v>
      </c>
    </row>
    <row r="20" spans="1:1" ht="52.5">
      <c r="A20" s="11" t="s">
        <v>416</v>
      </c>
    </row>
    <row r="21" spans="1:1">
      <c r="A21" s="12" t="s">
        <v>417</v>
      </c>
    </row>
    <row r="22" spans="1:1">
      <c r="A22" s="11" t="s">
        <v>418</v>
      </c>
    </row>
    <row r="23" spans="1:1">
      <c r="A23" s="12" t="s">
        <v>419</v>
      </c>
    </row>
    <row r="24" spans="1:1">
      <c r="A24" s="11" t="s">
        <v>420</v>
      </c>
    </row>
    <row r="25" spans="1:1">
      <c r="A25" s="12" t="s">
        <v>421</v>
      </c>
    </row>
    <row r="26" spans="1:1" ht="52.5">
      <c r="A26" s="11" t="s">
        <v>422</v>
      </c>
    </row>
    <row r="27" spans="1:1">
      <c r="A27" s="13" t="s">
        <v>423</v>
      </c>
    </row>
    <row r="28" spans="1:1" ht="35">
      <c r="A28" s="6" t="s">
        <v>424</v>
      </c>
    </row>
    <row r="29" spans="1:1">
      <c r="A29" s="6" t="s">
        <v>425</v>
      </c>
    </row>
    <row r="30" spans="1:1">
      <c r="A30" s="6" t="s">
        <v>426</v>
      </c>
    </row>
    <row r="31" spans="1:1" ht="35">
      <c r="A31" s="6" t="s">
        <v>427</v>
      </c>
    </row>
    <row r="32" spans="1:1">
      <c r="A32" s="6" t="s">
        <v>428</v>
      </c>
    </row>
    <row r="33" spans="1:3" ht="35">
      <c r="A33" s="6" t="s">
        <v>429</v>
      </c>
    </row>
    <row r="34" spans="1:3">
      <c r="A34" s="6" t="s">
        <v>430</v>
      </c>
    </row>
    <row r="35" spans="1:3">
      <c r="A35" s="6" t="s">
        <v>431</v>
      </c>
      <c r="B35" s="14"/>
      <c r="C35" s="14"/>
    </row>
    <row r="36" spans="1:3">
      <c r="A36" s="6" t="s">
        <v>432</v>
      </c>
    </row>
    <row r="37" spans="1:3">
      <c r="A37" s="6" t="s">
        <v>433</v>
      </c>
    </row>
    <row r="38" spans="1:3">
      <c r="A38" s="12" t="s">
        <v>434</v>
      </c>
    </row>
    <row r="39" spans="1:3">
      <c r="A39" s="11" t="s">
        <v>435</v>
      </c>
    </row>
    <row r="40" spans="1:3">
      <c r="A40" s="12" t="s">
        <v>436</v>
      </c>
    </row>
    <row r="41" spans="1:3">
      <c r="A41" s="11" t="s">
        <v>437</v>
      </c>
    </row>
    <row r="42" spans="1:3">
      <c r="A42" s="12" t="s">
        <v>438</v>
      </c>
    </row>
    <row r="43" spans="1:3" ht="35">
      <c r="A43" s="11" t="s">
        <v>439</v>
      </c>
    </row>
    <row r="44" spans="1:3">
      <c r="A44" s="11" t="s">
        <v>440</v>
      </c>
    </row>
    <row r="45" spans="1:3">
      <c r="A45" s="11" t="s">
        <v>441</v>
      </c>
    </row>
    <row r="46" spans="1:3">
      <c r="A46" s="12" t="s">
        <v>442</v>
      </c>
    </row>
    <row r="47" spans="1:3">
      <c r="A47" s="6" t="s">
        <v>443</v>
      </c>
    </row>
    <row r="48" spans="1:3">
      <c r="A48" s="6" t="s">
        <v>444</v>
      </c>
    </row>
    <row r="49" spans="1:1">
      <c r="A49" s="15" t="s">
        <v>445</v>
      </c>
    </row>
    <row r="50" spans="1:1">
      <c r="A50" s="6" t="s">
        <v>446</v>
      </c>
    </row>
    <row r="51" spans="1:1" ht="35">
      <c r="A51" s="6" t="s">
        <v>447</v>
      </c>
    </row>
    <row r="52" spans="1:1">
      <c r="A52" s="12" t="s">
        <v>448</v>
      </c>
    </row>
    <row r="53" spans="1:1">
      <c r="A53" s="6" t="s">
        <v>449</v>
      </c>
    </row>
    <row r="54" spans="1:1" ht="35">
      <c r="A54" s="6" t="s">
        <v>450</v>
      </c>
    </row>
    <row r="55" spans="1:1">
      <c r="A55" s="6" t="s">
        <v>451</v>
      </c>
    </row>
    <row r="56" spans="1:1" ht="35">
      <c r="A56" s="6" t="s">
        <v>452</v>
      </c>
    </row>
    <row r="57" spans="1:1">
      <c r="A57" s="6" t="s">
        <v>453</v>
      </c>
    </row>
    <row r="58" spans="1:1" ht="35">
      <c r="A58" s="6" t="s">
        <v>454</v>
      </c>
    </row>
    <row r="59" spans="1:1" ht="35">
      <c r="A59" s="6" t="s">
        <v>455</v>
      </c>
    </row>
    <row r="60" spans="1:1" ht="35">
      <c r="A60" s="6" t="s">
        <v>456</v>
      </c>
    </row>
    <row r="61" spans="1:1">
      <c r="A61" s="6" t="s">
        <v>457</v>
      </c>
    </row>
    <row r="62" spans="1:1">
      <c r="A62" s="6" t="s">
        <v>458</v>
      </c>
    </row>
    <row r="63" spans="1:1">
      <c r="A63" s="8" t="s">
        <v>264</v>
      </c>
    </row>
    <row r="64" spans="1:1" ht="35">
      <c r="A64" s="11" t="s">
        <v>459</v>
      </c>
    </row>
    <row r="65" spans="1:1">
      <c r="A65" s="9" t="s">
        <v>460</v>
      </c>
    </row>
    <row r="66" spans="1:1">
      <c r="A66" s="16" t="s">
        <v>461</v>
      </c>
    </row>
    <row r="67" spans="1:1">
      <c r="A67" s="8" t="s">
        <v>462</v>
      </c>
    </row>
    <row r="68" spans="1:1">
      <c r="A68" s="6" t="s">
        <v>463</v>
      </c>
    </row>
    <row r="69" spans="1:1">
      <c r="A69" s="6" t="s">
        <v>464</v>
      </c>
    </row>
    <row r="70" spans="1:1">
      <c r="A70" s="6" t="s">
        <v>465</v>
      </c>
    </row>
    <row r="71" spans="1:1">
      <c r="A71" s="6" t="s">
        <v>466</v>
      </c>
    </row>
    <row r="72" spans="1:1">
      <c r="A72" s="6" t="s">
        <v>467</v>
      </c>
    </row>
    <row r="73" spans="1:1">
      <c r="A73" s="6" t="s">
        <v>468</v>
      </c>
    </row>
    <row r="74" spans="1:1">
      <c r="A74" s="6" t="s">
        <v>469</v>
      </c>
    </row>
    <row r="75" spans="1:1">
      <c r="A75" s="8" t="s">
        <v>470</v>
      </c>
    </row>
    <row r="76" spans="1:1">
      <c r="A76" s="11" t="s">
        <v>471</v>
      </c>
    </row>
    <row r="77" spans="1:1">
      <c r="A77" s="8" t="s">
        <v>472</v>
      </c>
    </row>
    <row r="78" spans="1:1">
      <c r="A78" s="11" t="s">
        <v>473</v>
      </c>
    </row>
    <row r="79" spans="1:1">
      <c r="A79" s="12" t="s">
        <v>474</v>
      </c>
    </row>
    <row r="80" spans="1:1">
      <c r="A80" s="11" t="s">
        <v>475</v>
      </c>
    </row>
    <row r="81" spans="1:6">
      <c r="A81" s="13" t="s">
        <v>211</v>
      </c>
    </row>
    <row r="82" spans="1:6" ht="52.5">
      <c r="A82" s="11" t="s">
        <v>476</v>
      </c>
    </row>
    <row r="83" spans="1:6" s="4" customFormat="1" ht="21.5">
      <c r="A83" s="2" t="s">
        <v>277</v>
      </c>
      <c r="B83" s="3"/>
      <c r="C83" s="3"/>
      <c r="D83" s="3"/>
      <c r="E83" s="3"/>
      <c r="F83" s="3"/>
    </row>
    <row r="84" spans="1:6">
      <c r="A84" s="17" t="s">
        <v>477</v>
      </c>
    </row>
    <row r="85" spans="1:6">
      <c r="A85" s="18" t="s">
        <v>478</v>
      </c>
    </row>
    <row r="86" spans="1:6">
      <c r="A86" s="18" t="s">
        <v>479</v>
      </c>
    </row>
    <row r="87" spans="1:6">
      <c r="A87" s="18" t="s">
        <v>480</v>
      </c>
    </row>
    <row r="88" spans="1:6" ht="35">
      <c r="A88" s="19" t="s">
        <v>481</v>
      </c>
    </row>
    <row r="89" spans="1:6">
      <c r="A89" s="19" t="s">
        <v>482</v>
      </c>
    </row>
    <row r="90" spans="1:6" ht="35">
      <c r="A90" s="18" t="s">
        <v>483</v>
      </c>
    </row>
    <row r="91" spans="1:6">
      <c r="A91" s="18" t="s">
        <v>484</v>
      </c>
    </row>
    <row r="92" spans="1:6">
      <c r="A92" s="13" t="s">
        <v>485</v>
      </c>
    </row>
    <row r="93" spans="1:6">
      <c r="A93" s="15" t="s">
        <v>486</v>
      </c>
    </row>
    <row r="94" spans="1:6">
      <c r="A94" s="20" t="s">
        <v>487</v>
      </c>
    </row>
    <row r="95" spans="1:6">
      <c r="A95" s="21" t="s">
        <v>488</v>
      </c>
    </row>
    <row r="96" spans="1:6">
      <c r="A96" s="22" t="s">
        <v>489</v>
      </c>
    </row>
    <row r="97" spans="1:1">
      <c r="A97" s="23" t="s">
        <v>490</v>
      </c>
    </row>
    <row r="98" spans="1:1">
      <c r="A98" s="24" t="s">
        <v>491</v>
      </c>
    </row>
    <row r="99" spans="1:1">
      <c r="A99" s="23" t="s">
        <v>492</v>
      </c>
    </row>
    <row r="100" spans="1:1">
      <c r="A100" s="25" t="s">
        <v>493</v>
      </c>
    </row>
    <row r="101" spans="1:1">
      <c r="A101" s="26" t="s">
        <v>494</v>
      </c>
    </row>
    <row r="102" spans="1:1">
      <c r="A102" s="15" t="s">
        <v>495</v>
      </c>
    </row>
    <row r="103" spans="1:1">
      <c r="A103" s="19" t="s">
        <v>496</v>
      </c>
    </row>
    <row r="104" spans="1:1">
      <c r="A104" s="23" t="s">
        <v>497</v>
      </c>
    </row>
    <row r="105" spans="1:1">
      <c r="A105" s="25" t="s">
        <v>498</v>
      </c>
    </row>
    <row r="106" spans="1:1">
      <c r="A106" s="27" t="s">
        <v>499</v>
      </c>
    </row>
    <row r="107" spans="1:1" ht="35">
      <c r="A107" s="18" t="s">
        <v>500</v>
      </c>
    </row>
    <row r="108" spans="1:1" ht="35">
      <c r="A108" s="25" t="s">
        <v>501</v>
      </c>
    </row>
    <row r="109" spans="1:1">
      <c r="A109" s="13" t="s">
        <v>502</v>
      </c>
    </row>
    <row r="110" spans="1:1" ht="52.5">
      <c r="A110" s="18" t="s">
        <v>503</v>
      </c>
    </row>
    <row r="111" spans="1:1">
      <c r="A111" s="13" t="s">
        <v>504</v>
      </c>
    </row>
    <row r="112" spans="1:1" ht="35">
      <c r="A112" s="18" t="s">
        <v>505</v>
      </c>
    </row>
    <row r="113" spans="1:1">
      <c r="A113" s="13" t="s">
        <v>506</v>
      </c>
    </row>
    <row r="114" spans="1:1">
      <c r="A114" s="18" t="s">
        <v>507</v>
      </c>
    </row>
    <row r="115" spans="1:1">
      <c r="A115" s="28" t="s">
        <v>334</v>
      </c>
    </row>
    <row r="116" spans="1:1" ht="35">
      <c r="A116" s="18" t="s">
        <v>508</v>
      </c>
    </row>
    <row r="117" spans="1:1">
      <c r="A117" s="28" t="s">
        <v>340</v>
      </c>
    </row>
    <row r="118" spans="1:1">
      <c r="A118" s="18" t="s">
        <v>509</v>
      </c>
    </row>
    <row r="119" spans="1:1">
      <c r="A119" s="28" t="s">
        <v>510</v>
      </c>
    </row>
    <row r="120" spans="1:1">
      <c r="A120" s="18" t="s">
        <v>511</v>
      </c>
    </row>
    <row r="121" spans="1:1">
      <c r="A121" s="26" t="s">
        <v>339</v>
      </c>
    </row>
    <row r="122" spans="1:1">
      <c r="A122" s="18" t="s">
        <v>512</v>
      </c>
    </row>
    <row r="123" spans="1:1">
      <c r="A123" s="26" t="s">
        <v>513</v>
      </c>
    </row>
    <row r="124" spans="1:1">
      <c r="A124" s="18" t="s">
        <v>514</v>
      </c>
    </row>
    <row r="125" spans="1:1">
      <c r="A125" s="29" t="s">
        <v>515</v>
      </c>
    </row>
    <row r="126" spans="1:1" ht="52.5">
      <c r="A126" s="18" t="s">
        <v>516</v>
      </c>
    </row>
    <row r="127" spans="1:1">
      <c r="A127" s="29" t="s">
        <v>346</v>
      </c>
    </row>
    <row r="128" spans="1:1" ht="35">
      <c r="A128" s="18" t="s">
        <v>517</v>
      </c>
    </row>
    <row r="129" spans="1:6">
      <c r="A129" s="29" t="s">
        <v>518</v>
      </c>
    </row>
    <row r="130" spans="1:6">
      <c r="A130" s="18" t="s">
        <v>519</v>
      </c>
    </row>
    <row r="131" spans="1:6">
      <c r="A131" s="29" t="s">
        <v>520</v>
      </c>
    </row>
    <row r="132" spans="1:6">
      <c r="A132" s="18" t="s">
        <v>521</v>
      </c>
    </row>
    <row r="133" spans="1:6" s="4" customFormat="1" ht="21.5">
      <c r="A133" s="2" t="s">
        <v>364</v>
      </c>
      <c r="B133" s="3"/>
      <c r="C133" s="3"/>
      <c r="D133" s="3"/>
      <c r="E133" s="3"/>
      <c r="F133" s="3"/>
    </row>
    <row r="134" spans="1:6">
      <c r="A134" s="29" t="s">
        <v>369</v>
      </c>
    </row>
    <row r="135" spans="1:6">
      <c r="A135" s="18" t="s">
        <v>522</v>
      </c>
    </row>
    <row r="136" spans="1:6">
      <c r="A136" s="29" t="s">
        <v>367</v>
      </c>
    </row>
    <row r="137" spans="1:6">
      <c r="A137" s="18" t="s">
        <v>523</v>
      </c>
    </row>
    <row r="138" spans="1:6">
      <c r="A138" s="29" t="s">
        <v>368</v>
      </c>
    </row>
    <row r="139" spans="1:6">
      <c r="A139" s="18" t="s">
        <v>524</v>
      </c>
    </row>
    <row r="140" spans="1:6">
      <c r="A140" s="29" t="s">
        <v>370</v>
      </c>
    </row>
    <row r="141" spans="1:6">
      <c r="A141" s="18" t="s">
        <v>525</v>
      </c>
    </row>
    <row r="142" spans="1:6">
      <c r="A142" s="29" t="s">
        <v>371</v>
      </c>
    </row>
    <row r="143" spans="1:6">
      <c r="A143" s="18" t="s">
        <v>526</v>
      </c>
    </row>
    <row r="144" spans="1:6">
      <c r="A144" s="29" t="s">
        <v>372</v>
      </c>
    </row>
    <row r="145" spans="1:1">
      <c r="A145" s="18" t="s">
        <v>527</v>
      </c>
    </row>
    <row r="146" spans="1:1">
      <c r="A146" s="29" t="s">
        <v>528</v>
      </c>
    </row>
    <row r="147" spans="1:1">
      <c r="A147" s="18" t="s">
        <v>529</v>
      </c>
    </row>
    <row r="148" spans="1:1">
      <c r="A148" s="29" t="s">
        <v>530</v>
      </c>
    </row>
    <row r="149" spans="1:1" ht="35">
      <c r="A149" s="18" t="s">
        <v>531</v>
      </c>
    </row>
    <row r="150" spans="1:1">
      <c r="A150" s="29" t="s">
        <v>532</v>
      </c>
    </row>
    <row r="151" spans="1:1" ht="70">
      <c r="A151" s="18" t="s">
        <v>533</v>
      </c>
    </row>
    <row r="152" spans="1:1">
      <c r="A152" s="29" t="s">
        <v>390</v>
      </c>
    </row>
    <row r="153" spans="1:1" ht="35">
      <c r="A153" s="18" t="s">
        <v>534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17A292AAD7094AA2463F533A576E10" ma:contentTypeVersion="15" ma:contentTypeDescription="Create a new document." ma:contentTypeScope="" ma:versionID="189ba52d1bfd8ce28a7b04c4e2243f1b">
  <xsd:schema xmlns:xsd="http://www.w3.org/2001/XMLSchema" xmlns:xs="http://www.w3.org/2001/XMLSchema" xmlns:p="http://schemas.microsoft.com/office/2006/metadata/properties" xmlns:ns2="e63b8c77-691e-4b59-8373-1a90f01369d4" xmlns:ns3="c0329969-5499-4911-8c42-c6ddd619db03" targetNamespace="http://schemas.microsoft.com/office/2006/metadata/properties" ma:root="true" ma:fieldsID="1e2183f496c5c69a57804af309540902" ns2:_="" ns3:_="">
    <xsd:import namespace="e63b8c77-691e-4b59-8373-1a90f01369d4"/>
    <xsd:import namespace="c0329969-5499-4911-8c42-c6ddd619db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b8c77-691e-4b59-8373-1a90f01369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cdd5419-c716-436c-8a17-546995fe096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omments" ma:index="22"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329969-5499-4911-8c42-c6ddd619db0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746cae2-e05f-446a-b4f8-a55f6af05048}" ma:internalName="TaxCatchAll" ma:showField="CatchAllData" ma:web="c0329969-5499-4911-8c42-c6ddd619db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329969-5499-4911-8c42-c6ddd619db03" xsi:nil="true"/>
    <lcf76f155ced4ddcb4097134ff3c332f xmlns="e63b8c77-691e-4b59-8373-1a90f01369d4">
      <Terms xmlns="http://schemas.microsoft.com/office/infopath/2007/PartnerControls"/>
    </lcf76f155ced4ddcb4097134ff3c332f>
    <Comments xmlns="e63b8c77-691e-4b59-8373-1a90f01369d4" xsi:nil="true"/>
  </documentManagement>
</p:properties>
</file>

<file path=customXml/itemProps1.xml><?xml version="1.0" encoding="utf-8"?>
<ds:datastoreItem xmlns:ds="http://schemas.openxmlformats.org/officeDocument/2006/customXml" ds:itemID="{910EE2B7-246F-423D-AF9B-523E7E8B1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b8c77-691e-4b59-8373-1a90f01369d4"/>
    <ds:schemaRef ds:uri="c0329969-5499-4911-8c42-c6ddd619d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45D3F9-A85C-4EFA-8A8E-11C01F57AE1E}">
  <ds:schemaRefs>
    <ds:schemaRef ds:uri="http://schemas.microsoft.com/sharepoint/v3/contenttype/forms"/>
  </ds:schemaRefs>
</ds:datastoreItem>
</file>

<file path=customXml/itemProps3.xml><?xml version="1.0" encoding="utf-8"?>
<ds:datastoreItem xmlns:ds="http://schemas.openxmlformats.org/officeDocument/2006/customXml" ds:itemID="{E81067E5-AE6E-4234-A2C7-AB333965A7F2}">
  <ds:schemaRefs>
    <ds:schemaRef ds:uri="http://purl.org/dc/elements/1.1/"/>
    <ds:schemaRef ds:uri="http://schemas.openxmlformats.org/package/2006/metadata/core-properties"/>
    <ds:schemaRef ds:uri="c0329969-5499-4911-8c42-c6ddd619db03"/>
    <ds:schemaRef ds:uri="http://schemas.microsoft.com/office/infopath/2007/PartnerControls"/>
    <ds:schemaRef ds:uri="http://purl.org/dc/terms/"/>
    <ds:schemaRef ds:uri="e63b8c77-691e-4b59-8373-1a90f01369d4"/>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8</vt:i4>
      </vt:variant>
    </vt:vector>
  </HeadingPairs>
  <TitlesOfParts>
    <vt:vector size="8" baseType="lpstr">
      <vt:lpstr>Cover sheet</vt:lpstr>
      <vt:lpstr>Policies and Commitments</vt:lpstr>
      <vt:lpstr>Certifications</vt:lpstr>
      <vt:lpstr>Targets</vt:lpstr>
      <vt:lpstr>Environment</vt:lpstr>
      <vt:lpstr>Social</vt:lpstr>
      <vt:lpstr>Governance</vt:lpstr>
      <vt:lpstr>Accounting policies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Christina Dahl</dc:creator>
  <cp:keywords/>
  <dc:description/>
  <cp:lastModifiedBy>Lars Pein Alling</cp:lastModifiedBy>
  <cp:revision/>
  <dcterms:created xsi:type="dcterms:W3CDTF">2026-04-09T06:40:38Z</dcterms:created>
  <dcterms:modified xsi:type="dcterms:W3CDTF">2026-04-13T11:50:30Z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61b9f0-8104-4829-9a4c-b0eb99e4c8fa_Enabled">
    <vt:lpwstr>true</vt:lpwstr>
  </property>
  <property fmtid="{D5CDD505-2E9C-101B-9397-08002B2CF9AE}" pid="3" name="MSIP_Label_f061b9f0-8104-4829-9a4c-b0eb99e4c8fa_SetDate">
    <vt:lpwstr>2026-04-09T06:40:56Z</vt:lpwstr>
  </property>
  <property fmtid="{D5CDD505-2E9C-101B-9397-08002B2CF9AE}" pid="4" name="MSIP_Label_f061b9f0-8104-4829-9a4c-b0eb99e4c8fa_Method">
    <vt:lpwstr>Standard</vt:lpwstr>
  </property>
  <property fmtid="{D5CDD505-2E9C-101B-9397-08002B2CF9AE}" pid="5" name="MSIP_Label_f061b9f0-8104-4829-9a4c-b0eb99e4c8fa_Name">
    <vt:lpwstr>Internal use only v1</vt:lpwstr>
  </property>
  <property fmtid="{D5CDD505-2E9C-101B-9397-08002B2CF9AE}" pid="6" name="MSIP_Label_f061b9f0-8104-4829-9a4c-b0eb99e4c8fa_SiteId">
    <vt:lpwstr>d78f7362-832c-4715-8e12-cc7bd574144c</vt:lpwstr>
  </property>
  <property fmtid="{D5CDD505-2E9C-101B-9397-08002B2CF9AE}" pid="7" name="MSIP_Label_f061b9f0-8104-4829-9a4c-b0eb99e4c8fa_ActionId">
    <vt:lpwstr>1c31279d-99ce-42da-8360-381e3cd9adc5</vt:lpwstr>
  </property>
  <property fmtid="{D5CDD505-2E9C-101B-9397-08002B2CF9AE}" pid="8" name="MSIP_Label_f061b9f0-8104-4829-9a4c-b0eb99e4c8fa_ContentBits">
    <vt:lpwstr>0</vt:lpwstr>
  </property>
  <property fmtid="{D5CDD505-2E9C-101B-9397-08002B2CF9AE}" pid="9" name="MSIP_Label_f061b9f0-8104-4829-9a4c-b0eb99e4c8fa_Tag">
    <vt:lpwstr>10, 3, 0, 1</vt:lpwstr>
  </property>
  <property fmtid="{D5CDD505-2E9C-101B-9397-08002B2CF9AE}" pid="10" name="ContentTypeId">
    <vt:lpwstr>0x0101006217A292AAD7094AA2463F533A576E10</vt:lpwstr>
  </property>
  <property fmtid="{D5CDD505-2E9C-101B-9397-08002B2CF9AE}" pid="11" name="MediaServiceImageTags">
    <vt:lpwstr/>
  </property>
</Properties>
</file>